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codeName="ThisWorkbook"/>
  <mc:AlternateContent xmlns:mc="http://schemas.openxmlformats.org/markup-compatibility/2006">
    <mc:Choice Requires="x15">
      <x15ac:absPath xmlns:x15ac="http://schemas.microsoft.com/office/spreadsheetml/2010/11/ac" url="C:\Users\Usuario\Desktop\"/>
    </mc:Choice>
  </mc:AlternateContent>
  <xr:revisionPtr revIDLastSave="0" documentId="8_{E5C76E6C-7F91-45CC-B138-B88C3DDA502A}" xr6:coauthVersionLast="36" xr6:coauthVersionMax="36" xr10:uidLastSave="{00000000-0000-0000-0000-000000000000}"/>
  <bookViews>
    <workbookView xWindow="0" yWindow="0" windowWidth="24000" windowHeight="9405" tabRatio="867" xr2:uid="{00000000-000D-0000-FFFF-FFFF00000000}"/>
  </bookViews>
  <sheets>
    <sheet name="Presupuesto" sheetId="26" r:id="rId1"/>
  </sheets>
  <definedNames>
    <definedName name="_xlnm.Print_Titles" localSheetId="0">Presupuesto!$1:$11</definedName>
    <definedName name="Z_08635064_2EAF_4255_96CD_F36F2B59F9DA_.wvu.Cols" localSheetId="0" hidden="1">Presupuesto!#REF!</definedName>
    <definedName name="Z_08635064_2EAF_4255_96CD_F36F2B59F9DA_.wvu.PrintArea" localSheetId="0" hidden="1">Presupuesto!$A$1:$H$305</definedName>
    <definedName name="Z_08635064_2EAF_4255_96CD_F36F2B59F9DA_.wvu.PrintTitles" localSheetId="0" hidden="1">Presupuesto!$1:$11</definedName>
    <definedName name="Z_6DD9CA53_9E26_4D65_B8AC_5CDA012E3D93_.wvu.Cols" localSheetId="0" hidden="1">Presupuesto!#REF!</definedName>
    <definedName name="Z_6DD9CA53_9E26_4D65_B8AC_5CDA012E3D93_.wvu.PrintArea" localSheetId="0" hidden="1">Presupuesto!$A$1:$H$305</definedName>
    <definedName name="Z_6DD9CA53_9E26_4D65_B8AC_5CDA012E3D93_.wvu.PrintTitles" localSheetId="0" hidden="1">Presupuesto!$1:$11</definedName>
    <definedName name="Z_753541CD_0A09_4173_910B_118515E1FE06_.wvu.Cols" localSheetId="0" hidden="1">Presupuesto!#REF!</definedName>
    <definedName name="Z_753541CD_0A09_4173_910B_118515E1FE06_.wvu.PrintArea" localSheetId="0" hidden="1">Presupuesto!$A$1:$H$305</definedName>
    <definedName name="Z_753541CD_0A09_4173_910B_118515E1FE06_.wvu.PrintTitles" localSheetId="0" hidden="1">Presupuesto!$1:$11</definedName>
    <definedName name="Z_753541CD_0A09_4173_910B_118515E1FE06_.wvu.Rows" localSheetId="0" hidden="1">Presupuesto!#REF!,Presupuesto!#REF!,Presupuesto!#REF!,Presupuesto!$162:$162,Presupuesto!#REF!,Presupuesto!#REF!,Presupuesto!#REF!,Presupuesto!$168:$168,Presupuesto!#REF!,Presupuesto!$170:$170,Presupuesto!#REF!,Presupuesto!#REF!,Presupuesto!#REF!,Presupuesto!#REF!,Presupuesto!#REF!,Presupuesto!#REF!,Presupuesto!#REF!,Presupuesto!$193:$193</definedName>
    <definedName name="Z_EEA7E2DA_83B3_4A91_96FD_78478DCE9C7E_.wvu.Cols" localSheetId="0" hidden="1">Presupuesto!#REF!</definedName>
    <definedName name="Z_EEA7E2DA_83B3_4A91_96FD_78478DCE9C7E_.wvu.PrintArea" localSheetId="0" hidden="1">Presupuesto!$A$1:$H$305</definedName>
    <definedName name="Z_EEA7E2DA_83B3_4A91_96FD_78478DCE9C7E_.wvu.PrintTitles" localSheetId="0" hidden="1">Presupuesto!$1:$11</definedName>
    <definedName name="Z_EEA7E2DA_83B3_4A91_96FD_78478DCE9C7E_.wvu.Rows" localSheetId="0" hidden="1">Presupuesto!#REF!,Presupuesto!#REF!,Presupuesto!#REF!,Presupuesto!$162:$162,Presupuesto!#REF!,Presupuesto!#REF!,Presupuesto!#REF!,Presupuesto!$168:$168,Presupuesto!#REF!,Presupuesto!$170:$170,Presupuesto!#REF!,Presupuesto!#REF!,Presupuesto!#REF!,Presupuesto!#REF!,Presupuesto!#REF!,Presupuesto!#REF!,Presupuesto!#REF!,Presupuesto!$193:$193</definedName>
  </definedNames>
  <calcPr calcId="191029"/>
  <customWorkbookViews>
    <customWorkbookView name="aSD - Vista personalizada" guid="{6DD9CA53-9E26-4D65-B8AC-5CDA012E3D93}" mergeInterval="0" personalView="1" maximized="1" xWindow="1" yWindow="1" windowWidth="1024" windowHeight="546" tabRatio="928" activeSheetId="9"/>
    <customWorkbookView name="Mar - Vista personalizada" guid="{EEA7E2DA-83B3-4A91-96FD-78478DCE9C7E}" mergeInterval="0" personalView="1" maximized="1" xWindow="1" yWindow="1" windowWidth="1024" windowHeight="547" tabRatio="928" activeSheetId="9"/>
    <customWorkbookView name="Hugo - Vista personalizada" guid="{753541CD-0A09-4173-910B-118515E1FE06}" mergeInterval="0" personalView="1" maximized="1" xWindow="1" yWindow="1" windowWidth="1024" windowHeight="547" tabRatio="928" activeSheetId="9"/>
    <customWorkbookView name="Daniel - Vista personalizada" guid="{08635064-2EAF-4255-96CD-F36F2B59F9DA}" mergeInterval="0" personalView="1" maximized="1" xWindow="1" yWindow="1" windowWidth="1024" windowHeight="547" tabRatio="928" activeSheetId="9"/>
  </customWorkbookViews>
</workbook>
</file>

<file path=xl/calcChain.xml><?xml version="1.0" encoding="utf-8"?>
<calcChain xmlns="http://schemas.openxmlformats.org/spreadsheetml/2006/main">
  <c r="F90" i="26" l="1"/>
  <c r="F283" i="26"/>
  <c r="F282" i="26"/>
  <c r="F281" i="26"/>
  <c r="F280" i="26"/>
  <c r="F279" i="26"/>
  <c r="F278" i="26"/>
  <c r="F276" i="26"/>
  <c r="F275" i="26"/>
  <c r="F274" i="26"/>
  <c r="F273" i="26"/>
  <c r="F272" i="26"/>
  <c r="F271" i="26"/>
  <c r="F270" i="26"/>
  <c r="F269" i="26"/>
  <c r="F265" i="26"/>
  <c r="F263" i="26"/>
  <c r="F262" i="26"/>
  <c r="F260" i="26"/>
  <c r="F259" i="26"/>
  <c r="F257" i="26"/>
  <c r="F255" i="26"/>
  <c r="F251" i="26"/>
  <c r="F250" i="26"/>
  <c r="F249" i="26"/>
  <c r="F248" i="26"/>
  <c r="F246" i="26"/>
  <c r="F245" i="26"/>
  <c r="F241" i="26"/>
  <c r="F237" i="26"/>
  <c r="F235" i="26"/>
  <c r="F234" i="26"/>
  <c r="F232" i="26"/>
  <c r="F231" i="26"/>
  <c r="F227" i="26"/>
  <c r="F226" i="26"/>
  <c r="F225" i="26"/>
  <c r="F223" i="26"/>
  <c r="F222" i="26"/>
  <c r="F221" i="26"/>
  <c r="F219" i="26"/>
  <c r="F218" i="26"/>
  <c r="F216" i="26"/>
  <c r="F215" i="26"/>
  <c r="F214" i="26"/>
  <c r="F212" i="26"/>
  <c r="F210" i="26"/>
  <c r="F209" i="26"/>
  <c r="F208" i="26"/>
  <c r="F207" i="26"/>
  <c r="F206" i="26"/>
  <c r="F204" i="26"/>
  <c r="F203" i="26"/>
  <c r="F202" i="26"/>
  <c r="F201" i="26"/>
  <c r="F200" i="26"/>
  <c r="F199" i="26"/>
  <c r="F198" i="26"/>
  <c r="F197" i="26"/>
  <c r="F193" i="26"/>
  <c r="F191" i="26"/>
  <c r="F190" i="26"/>
  <c r="F189" i="26"/>
  <c r="F187" i="26"/>
  <c r="F185" i="26"/>
  <c r="F183" i="26"/>
  <c r="F181" i="26"/>
  <c r="F180" i="26"/>
  <c r="F179" i="26"/>
  <c r="F178" i="26"/>
  <c r="F177" i="26"/>
  <c r="F176" i="26"/>
  <c r="F175" i="26"/>
  <c r="F174" i="26"/>
  <c r="F173" i="26"/>
  <c r="F172" i="26"/>
  <c r="F170" i="26"/>
  <c r="F169" i="26"/>
  <c r="F168" i="26"/>
  <c r="F167" i="26"/>
  <c r="F166" i="26"/>
  <c r="F165" i="26"/>
  <c r="F163" i="26"/>
  <c r="F162" i="26"/>
  <c r="F160" i="26"/>
  <c r="F159" i="26"/>
  <c r="F157" i="26"/>
  <c r="F153" i="26"/>
  <c r="F152" i="26"/>
  <c r="F151" i="26"/>
  <c r="F147" i="26"/>
  <c r="F145" i="26"/>
  <c r="F144" i="26"/>
  <c r="F143" i="26"/>
  <c r="F142" i="26"/>
  <c r="F140" i="26"/>
  <c r="F139" i="26"/>
  <c r="F138" i="26"/>
  <c r="F137" i="26"/>
  <c r="F136" i="26"/>
  <c r="F135" i="26"/>
  <c r="F134" i="26"/>
  <c r="F133" i="26"/>
  <c r="F132" i="26"/>
  <c r="F131" i="26"/>
  <c r="F130" i="26"/>
  <c r="F129" i="26"/>
  <c r="F128" i="26"/>
  <c r="F127" i="26"/>
  <c r="F126" i="26"/>
  <c r="F125" i="26"/>
  <c r="F124" i="26"/>
  <c r="F123" i="26"/>
  <c r="F121" i="26"/>
  <c r="F120" i="26"/>
  <c r="F119" i="26"/>
  <c r="F118" i="26"/>
  <c r="F114" i="26"/>
  <c r="F110" i="26"/>
  <c r="F109" i="26"/>
  <c r="F105" i="26"/>
  <c r="F101" i="26"/>
  <c r="F99" i="26"/>
  <c r="F95" i="26"/>
  <c r="F94" i="26"/>
  <c r="F93" i="26"/>
  <c r="F91" i="26"/>
  <c r="F86" i="26"/>
  <c r="F85" i="26"/>
  <c r="F81" i="26"/>
  <c r="F80" i="26"/>
  <c r="F78" i="26"/>
  <c r="F74" i="26"/>
  <c r="F72" i="26"/>
  <c r="F68" i="26"/>
  <c r="F64" i="26"/>
  <c r="F63" i="26"/>
  <c r="F59" i="26"/>
  <c r="F58" i="26"/>
  <c r="F57" i="26"/>
  <c r="F55" i="26"/>
  <c r="F51" i="26"/>
  <c r="F50" i="26"/>
  <c r="F48" i="26"/>
  <c r="F47" i="26"/>
  <c r="F46" i="26"/>
  <c r="F45" i="26"/>
  <c r="F44" i="26"/>
  <c r="F43" i="26"/>
  <c r="F42" i="26"/>
  <c r="F41" i="26"/>
  <c r="F40" i="26"/>
  <c r="F39" i="26"/>
  <c r="F38" i="26"/>
  <c r="F37" i="26"/>
  <c r="F33" i="26"/>
  <c r="F32" i="26"/>
  <c r="F31" i="26"/>
  <c r="F30" i="26"/>
  <c r="F27" i="26"/>
  <c r="F25" i="26"/>
  <c r="F23" i="26"/>
  <c r="F22" i="26"/>
  <c r="F20" i="26"/>
  <c r="F18" i="26"/>
  <c r="F17" i="26"/>
  <c r="F16" i="26"/>
  <c r="F15" i="26"/>
  <c r="F14" i="26"/>
  <c r="G243" i="26" l="1"/>
  <c r="G83" i="26"/>
  <c r="G149" i="26"/>
  <c r="G66" i="26"/>
  <c r="G61" i="26"/>
  <c r="G97" i="26"/>
  <c r="G76" i="26"/>
  <c r="G53" i="26"/>
  <c r="G12" i="26"/>
  <c r="G29" i="26"/>
  <c r="G35" i="26"/>
  <c r="G88" i="26"/>
  <c r="G195" i="26"/>
  <c r="G112" i="26"/>
  <c r="G103" i="26"/>
  <c r="G70" i="26"/>
  <c r="G155" i="26"/>
  <c r="G107" i="26"/>
  <c r="G116" i="26"/>
  <c r="G267" i="26"/>
  <c r="G253" i="26"/>
  <c r="G229" i="26"/>
  <c r="G239" i="26"/>
  <c r="F286" i="26" l="1"/>
  <c r="G285" i="26" l="1"/>
  <c r="G288" i="26" l="1"/>
  <c r="H90" i="26" l="1"/>
  <c r="H281" i="26"/>
  <c r="H272" i="26"/>
  <c r="H257" i="26"/>
  <c r="H249" i="26"/>
  <c r="H223" i="26"/>
  <c r="H218" i="26"/>
  <c r="H215" i="26"/>
  <c r="H278" i="26"/>
  <c r="H269" i="26"/>
  <c r="H265" i="26"/>
  <c r="H234" i="26"/>
  <c r="H226" i="26"/>
  <c r="H214" i="26"/>
  <c r="H288" i="26"/>
  <c r="H275" i="26"/>
  <c r="H262" i="26"/>
  <c r="H231" i="26"/>
  <c r="H219" i="26"/>
  <c r="H202" i="26"/>
  <c r="H191" i="26"/>
  <c r="H162" i="26"/>
  <c r="H279" i="26"/>
  <c r="H180" i="26"/>
  <c r="H221" i="26"/>
  <c r="H167" i="26"/>
  <c r="H237" i="26"/>
  <c r="H227" i="26"/>
  <c r="H173" i="26"/>
  <c r="H208" i="26"/>
  <c r="H246" i="26"/>
  <c r="H163" i="26"/>
  <c r="H55" i="26"/>
  <c r="H48" i="26"/>
  <c r="H139" i="26"/>
  <c r="H86" i="26"/>
  <c r="H72" i="26"/>
  <c r="H270" i="26"/>
  <c r="H68" i="26"/>
  <c r="H64" i="26"/>
  <c r="H44" i="26"/>
  <c r="H23" i="26"/>
  <c r="H18" i="26"/>
  <c r="H121" i="26"/>
  <c r="H50" i="26"/>
  <c r="H39" i="26"/>
  <c r="H17" i="26"/>
  <c r="H127" i="26"/>
  <c r="H110" i="26"/>
  <c r="H63" i="26"/>
  <c r="H57" i="26"/>
  <c r="H135" i="26"/>
  <c r="H47" i="26"/>
  <c r="H66" i="26"/>
  <c r="H27" i="26"/>
  <c r="H20" i="26"/>
  <c r="H124" i="26"/>
  <c r="H235" i="26"/>
  <c r="H140" i="26"/>
  <c r="H185" i="26"/>
  <c r="H222" i="26"/>
  <c r="H206" i="26"/>
  <c r="H248" i="26"/>
  <c r="H197" i="26"/>
  <c r="H175" i="26"/>
  <c r="H255" i="26"/>
  <c r="H149" i="26"/>
  <c r="H203" i="26"/>
  <c r="H45" i="26"/>
  <c r="H159" i="26"/>
  <c r="H132" i="26"/>
  <c r="H176" i="26"/>
  <c r="H274" i="26"/>
  <c r="H174" i="26"/>
  <c r="H80" i="26"/>
  <c r="H81" i="26"/>
  <c r="H46" i="26"/>
  <c r="H32" i="26"/>
  <c r="H16" i="26"/>
  <c r="H74" i="26"/>
  <c r="H126" i="26"/>
  <c r="H136" i="26"/>
  <c r="H83" i="26"/>
  <c r="H91" i="26"/>
  <c r="H280" i="26"/>
  <c r="H94" i="26"/>
  <c r="H129" i="26"/>
  <c r="H118" i="26"/>
  <c r="H225" i="26"/>
  <c r="H189" i="26"/>
  <c r="H212" i="26"/>
  <c r="H259" i="26"/>
  <c r="H207" i="26"/>
  <c r="H260" i="26"/>
  <c r="H263" i="26"/>
  <c r="H160" i="26"/>
  <c r="H273" i="26"/>
  <c r="H130" i="26"/>
  <c r="H114" i="26"/>
  <c r="H169" i="26"/>
  <c r="H33" i="26"/>
  <c r="H37" i="26"/>
  <c r="H76" i="26"/>
  <c r="H133" i="26"/>
  <c r="H142" i="26"/>
  <c r="H144" i="26"/>
  <c r="H165" i="26"/>
  <c r="H209" i="26"/>
  <c r="H178" i="26"/>
  <c r="H168" i="26"/>
  <c r="H210" i="26"/>
  <c r="H232" i="26"/>
  <c r="H241" i="26"/>
  <c r="H78" i="26"/>
  <c r="H143" i="26"/>
  <c r="H25" i="26"/>
  <c r="H93" i="26"/>
  <c r="H14" i="26"/>
  <c r="H41" i="26"/>
  <c r="H40" i="26"/>
  <c r="H145" i="26"/>
  <c r="H119" i="26"/>
  <c r="H147" i="26"/>
  <c r="H138" i="26"/>
  <c r="H51" i="26"/>
  <c r="H99" i="26"/>
  <c r="H187" i="26"/>
  <c r="H190" i="26"/>
  <c r="H283" i="26"/>
  <c r="H172" i="26"/>
  <c r="H198" i="26"/>
  <c r="H120" i="26"/>
  <c r="H177" i="26"/>
  <c r="H276" i="26"/>
  <c r="H216" i="26"/>
  <c r="H204" i="26"/>
  <c r="H38" i="26"/>
  <c r="H123" i="26"/>
  <c r="H97" i="26"/>
  <c r="H30" i="26"/>
  <c r="H131" i="26"/>
  <c r="H42" i="26"/>
  <c r="H151" i="26"/>
  <c r="H152" i="26"/>
  <c r="H58" i="26"/>
  <c r="H153" i="26"/>
  <c r="H105" i="26"/>
  <c r="H101" i="26"/>
  <c r="H125" i="26"/>
  <c r="H251" i="26"/>
  <c r="H166" i="26"/>
  <c r="H271" i="26"/>
  <c r="H193" i="26"/>
  <c r="H157" i="26"/>
  <c r="H200" i="26"/>
  <c r="H201" i="26"/>
  <c r="H43" i="26"/>
  <c r="H15" i="26"/>
  <c r="H95" i="26"/>
  <c r="H134" i="26"/>
  <c r="H61" i="26"/>
  <c r="H22" i="26"/>
  <c r="H170" i="26"/>
  <c r="H245" i="26"/>
  <c r="H282" i="26"/>
  <c r="H181" i="26"/>
  <c r="H243" i="26"/>
  <c r="H250" i="26"/>
  <c r="H85" i="26"/>
  <c r="H179" i="26"/>
  <c r="H31" i="26"/>
  <c r="H109" i="26"/>
  <c r="H183" i="26"/>
  <c r="H59" i="26"/>
  <c r="H199" i="26"/>
  <c r="H128" i="26"/>
  <c r="H137" i="26"/>
  <c r="H239" i="26"/>
  <c r="H253" i="26"/>
  <c r="H88" i="26"/>
  <c r="H155" i="26"/>
  <c r="H116" i="26"/>
  <c r="H53" i="26"/>
  <c r="H229" i="26"/>
  <c r="H267" i="26"/>
  <c r="H70" i="26"/>
  <c r="H12" i="26"/>
  <c r="H112" i="26"/>
  <c r="H107" i="26"/>
  <c r="H29" i="26"/>
  <c r="H35" i="26"/>
  <c r="H103" i="26"/>
  <c r="H195" i="26"/>
  <c r="H286" i="26"/>
  <c r="H285" i="26"/>
</calcChain>
</file>

<file path=xl/sharedStrings.xml><?xml version="1.0" encoding="utf-8"?>
<sst xmlns="http://schemas.openxmlformats.org/spreadsheetml/2006/main" count="681" uniqueCount="501">
  <si>
    <t>03.01.06</t>
  </si>
  <si>
    <t>22.04.11</t>
  </si>
  <si>
    <t>31.02.35</t>
  </si>
  <si>
    <t>Látex para cielorrasos. Comprende acondicionamiento de la base, una mano de fijador y tres manos de terminación</t>
  </si>
  <si>
    <t>Mampostería de elevación con ladrillos comunes, 0,20 m de espesor, mortero de asiento ¼:1:3</t>
  </si>
  <si>
    <t>Dispenser de jabón líquido de PVC esmerilado "Dallachiesa" o similar equivalente, incluso elementos de fijación</t>
  </si>
  <si>
    <t>Dispenser de papel secamanos de PVC "Dallachiesa" o similar equivalente, incluso elementos de fijación</t>
  </si>
  <si>
    <t>Dispenser de papel higiénico de PVC "Dallachiesa" o similar equivalente, incluso elementos de fijación</t>
  </si>
  <si>
    <t>Cartelería y señalética, fotoluminiscente, alto impacto 14x39 cm</t>
  </si>
  <si>
    <t>22.05.01</t>
  </si>
  <si>
    <t>Zócalo de MDF según planos y memoria</t>
  </si>
  <si>
    <t>Látex en paramentos verticales interiores. Comprende acondicionamiento de la base, una mano de fondo y tres de terminación</t>
  </si>
  <si>
    <t>Cartel autónomo "Salida de emergencia" (Permanente), Gammasonic o similar equivalente</t>
  </si>
  <si>
    <t>gl</t>
  </si>
  <si>
    <t>TOTAL</t>
  </si>
  <si>
    <t>CONDUCTOS HUMEROS Y VENTILACIONES</t>
  </si>
  <si>
    <t>21.01.01</t>
  </si>
  <si>
    <t>ARTEFACTOS</t>
  </si>
  <si>
    <t>ZÓCALOS</t>
  </si>
  <si>
    <t>GRANÍTICOS</t>
  </si>
  <si>
    <t>CERÁMICOS</t>
  </si>
  <si>
    <t>DE MADERA</t>
  </si>
  <si>
    <t>12.01</t>
  </si>
  <si>
    <t>13.01</t>
  </si>
  <si>
    <t>13.04</t>
  </si>
  <si>
    <t>14.02</t>
  </si>
  <si>
    <t>Interruptor termomagnético tetrapolar 4x63 A INS80, "Telemecanique" o similar equivalente</t>
  </si>
  <si>
    <t>01.04</t>
  </si>
  <si>
    <t>01.05</t>
  </si>
  <si>
    <t>01.06</t>
  </si>
  <si>
    <t>VALLADO PROVISORIO</t>
  </si>
  <si>
    <t>CASILLA PARA OBRADOR Y PERSONAL</t>
  </si>
  <si>
    <t>CARTEL DE OBRA</t>
  </si>
  <si>
    <t>REPLANTEO</t>
  </si>
  <si>
    <t>MOVIMIENTO DE SUELOS</t>
  </si>
  <si>
    <t>02.06</t>
  </si>
  <si>
    <t>AIRE ACONDICIONADO INDIVIDUAL</t>
  </si>
  <si>
    <t>01.06.01</t>
  </si>
  <si>
    <t>03.01.02</t>
  </si>
  <si>
    <t>03.01.04</t>
  </si>
  <si>
    <t>03.01.11</t>
  </si>
  <si>
    <t>03.01.13</t>
  </si>
  <si>
    <t>03.01.14</t>
  </si>
  <si>
    <t>03.01.16</t>
  </si>
  <si>
    <t>02.02</t>
  </si>
  <si>
    <t>CONTRAPISOS Y CARPETAS</t>
  </si>
  <si>
    <t>23.04.04</t>
  </si>
  <si>
    <t>01.05.02</t>
  </si>
  <si>
    <t>Boca de tomacorriente para usos especiales completa. Cañerías y accesorios de hierro negro semipesado ø 1"</t>
  </si>
  <si>
    <t>TELEFONÍA Y DATOS</t>
  </si>
  <si>
    <t>22.11</t>
  </si>
  <si>
    <t>PUESTA A TIERRA</t>
  </si>
  <si>
    <t>REDES INFORMÁTICAS</t>
  </si>
  <si>
    <t>22.10</t>
  </si>
  <si>
    <t>SEGURIDAD Y EMERGENCIAS</t>
  </si>
  <si>
    <t>Instalación de boca telefónica completa</t>
  </si>
  <si>
    <t>22.08.01</t>
  </si>
  <si>
    <t>22.09.01</t>
  </si>
  <si>
    <t>02</t>
  </si>
  <si>
    <t>01</t>
  </si>
  <si>
    <t>Llave de paso para uniones por termofusión ø 0,013 m</t>
  </si>
  <si>
    <t>Llave de paso para uniones por termofusión ø 0,025 m</t>
  </si>
  <si>
    <t>28.03.01</t>
  </si>
  <si>
    <t>28.04.01</t>
  </si>
  <si>
    <t>22.01</t>
  </si>
  <si>
    <t>22.02</t>
  </si>
  <si>
    <t>22.03</t>
  </si>
  <si>
    <t>m³</t>
  </si>
  <si>
    <t>ud</t>
  </si>
  <si>
    <t>08</t>
  </si>
  <si>
    <t>REVESTIMIENTOS</t>
  </si>
  <si>
    <t>30.04.03</t>
  </si>
  <si>
    <t>DE CHAPA GALVANIZADA</t>
  </si>
  <si>
    <t>03.01.23</t>
  </si>
  <si>
    <t>03.02.06</t>
  </si>
  <si>
    <t>Replanteo y nivelación de terreno, incluye materiales y herramientas necesarias para la realización de los trabajos, escuadrado y fijaciones de niveles</t>
  </si>
  <si>
    <t>30.05.02</t>
  </si>
  <si>
    <t>23.08.02</t>
  </si>
  <si>
    <t>23.08.03</t>
  </si>
  <si>
    <t>DE LADRILLOS COMUNES</t>
  </si>
  <si>
    <t>19.01.02</t>
  </si>
  <si>
    <t>22.05.04</t>
  </si>
  <si>
    <t>Boca de iluminación completa. Cañerías y accesorios de hierro negro semipesado ø ¾"</t>
  </si>
  <si>
    <t>Boca de tomacorriente para usos generales completa. Cañerías y accesorios de hierro negro semipesado ø ¾"</t>
  </si>
  <si>
    <t>23.08.01</t>
  </si>
  <si>
    <t>23.08</t>
  </si>
  <si>
    <t>23.07.02</t>
  </si>
  <si>
    <t>23.07.03</t>
  </si>
  <si>
    <t>23.07</t>
  </si>
  <si>
    <t>CÁMARAS DE INSPECCIÓN Y OTROS</t>
  </si>
  <si>
    <t>11.01.05</t>
  </si>
  <si>
    <t>12.01.02</t>
  </si>
  <si>
    <t>01.04.01</t>
  </si>
  <si>
    <t>01.05.01</t>
  </si>
  <si>
    <t>Cámara inspección 0,60 x 0,60 m</t>
  </si>
  <si>
    <t>Cañerías y accesorios de PVC calidad 3,2 ø 110 mm</t>
  </si>
  <si>
    <t>Cañerías y accesorios de PVC calidad 3,2 ø 63 mm</t>
  </si>
  <si>
    <t>Mampostería de ladrillo hueco 18x18x33 cm, asentados con mortero de cal reforzada ¼:1:3 (0,018 m³)</t>
  </si>
  <si>
    <t>Mampostería de ladrillo hueco 12x18x33 cm, asentados con mortero de cal reforzada ¼:1:3 (0,012 m³)</t>
  </si>
  <si>
    <t>Mampostería de ladrillo hueco 8x18x33 cm, asentados con mortero de cal reforzada ¼:1:3 (0,008 m³)</t>
  </si>
  <si>
    <t>Cañerías y accesorios de polipropileno para uniones por termofusión ø 0,013 m, tipo "Acqua System PN 20" pesado, o similar equivalente</t>
  </si>
  <si>
    <t>Cañerías y accesorios de polipropileno para uniones por termofusión ø 0,019 m, tipo "Acqua System PN 20" pesado, o similar equivalente</t>
  </si>
  <si>
    <t>22.10.05</t>
  </si>
  <si>
    <t>22.10.06</t>
  </si>
  <si>
    <t>Desmontado de capa superficial humífera</t>
  </si>
  <si>
    <t>01.07.01</t>
  </si>
  <si>
    <t>22.01.01</t>
  </si>
  <si>
    <t>22.02.01</t>
  </si>
  <si>
    <t>Cerco de chapa galvanizada (usada) con estructura de madera</t>
  </si>
  <si>
    <t>Luz de emergencia 1x20 wats, autonomía 3,5 a 7 hs. "Atomlux"  o similar equivalente</t>
  </si>
  <si>
    <t>04.02.01</t>
  </si>
  <si>
    <t>04.02.03</t>
  </si>
  <si>
    <t>05.02.01</t>
  </si>
  <si>
    <t>PISOS</t>
  </si>
  <si>
    <t>11.01</t>
  </si>
  <si>
    <t>PISOS DE MOSAICOS GRANÍTICOS</t>
  </si>
  <si>
    <t>13.01.01</t>
  </si>
  <si>
    <t>12.10</t>
  </si>
  <si>
    <t>Cubierta formada por barrera de vapor, aislación térmica, contrapiso de pendiente, carpeta de cemento y arena, terminacón: membrana con geotéxtil</t>
  </si>
  <si>
    <t>Canilla de servicio cromada, con pico para manguera. "FV" cromo ø ½" o similar equivalente</t>
  </si>
  <si>
    <t>07</t>
  </si>
  <si>
    <t>REVOQUES</t>
  </si>
  <si>
    <t>Tablero exterior metálico para diez bocas, DIN estanco, 300x200x100. "Gabexel" o similar e quivalente</t>
  </si>
  <si>
    <t>23</t>
  </si>
  <si>
    <t>Llave de paso gas, bronce ø 0,025 mm</t>
  </si>
  <si>
    <t>HORMIGÓN ARMADO</t>
  </si>
  <si>
    <t>01.07</t>
  </si>
  <si>
    <t>ESTRUCTURAS METÁLICA</t>
  </si>
  <si>
    <t>ALBAÑILERÍA</t>
  </si>
  <si>
    <t>Inodoro pedestal, "Ferrum" línea Florencia modelo Quequen IQF o similar equivalente. Incluso tapa y asiento TFB O TFN</t>
  </si>
  <si>
    <t>01.01.42</t>
  </si>
  <si>
    <t>22.05.02</t>
  </si>
  <si>
    <t>22.05.03</t>
  </si>
  <si>
    <t>Cañerías y accesorios de PVC calidad 3,2 ø 40 mm</t>
  </si>
  <si>
    <t>Pileta de piso sifónica 63 mm, acometidas múltiples ø 40 mm</t>
  </si>
  <si>
    <t>INCLINADAS</t>
  </si>
  <si>
    <t>PLANAS</t>
  </si>
  <si>
    <t>Pulido de mosaico granítico, lustrado a plomo</t>
  </si>
  <si>
    <t>02.01</t>
  </si>
  <si>
    <t>21.01.02</t>
  </si>
  <si>
    <t>Llave de paso gas, bronce ø 0,038</t>
  </si>
  <si>
    <t>INSTALACIÓN SANITARIA</t>
  </si>
  <si>
    <t>CAÑERIAS Y ACCESORIOS</t>
  </si>
  <si>
    <t>AGUA. CAÑERIAS Y ACCESORIOS</t>
  </si>
  <si>
    <t>DESAGÜES PLUVIALES. CAÑERÍAS Y ACCESORIOS</t>
  </si>
  <si>
    <t>ARTEFACTOS Y BRONCERÍA</t>
  </si>
  <si>
    <t>22.09</t>
  </si>
  <si>
    <t>23.01</t>
  </si>
  <si>
    <t>23.02</t>
  </si>
  <si>
    <t>23.03</t>
  </si>
  <si>
    <t>INSTALACIÓN DE GAS</t>
  </si>
  <si>
    <t>24.01</t>
  </si>
  <si>
    <t>24.02</t>
  </si>
  <si>
    <t>24.03</t>
  </si>
  <si>
    <t>AIRE ACONDICIONADO</t>
  </si>
  <si>
    <t>26</t>
  </si>
  <si>
    <t>28</t>
  </si>
  <si>
    <t>MUROS EXTERIORES</t>
  </si>
  <si>
    <t>MUROS INTERIORES</t>
  </si>
  <si>
    <t>CARPINTERÍAS DE MADERA</t>
  </si>
  <si>
    <t>22.03.03</t>
  </si>
  <si>
    <t>CIRCUITOS DE TOMACORRIENTE</t>
  </si>
  <si>
    <t>22.04.01</t>
  </si>
  <si>
    <t>22.04.02</t>
  </si>
  <si>
    <t>22.04.03</t>
  </si>
  <si>
    <t>22.04.20</t>
  </si>
  <si>
    <t>GABINETES Y TABLEROS</t>
  </si>
  <si>
    <t>22.04</t>
  </si>
  <si>
    <t>PROTECCIONES (Disyuntores y térmica)</t>
  </si>
  <si>
    <t>22.10.01</t>
  </si>
  <si>
    <t>Cañerías y accesorios de polipropileno para uniones por termofusión ø 0,025 m, tipo "Acqua System PN 20" pesado, o similar equivalente</t>
  </si>
  <si>
    <t>23.02.02</t>
  </si>
  <si>
    <t>23.02.03</t>
  </si>
  <si>
    <t>Boca de acceso PVC, calidad 3,2 mm</t>
  </si>
  <si>
    <t>DESAGÜES CLOACALES Y VENTILACIONES. CAÑERÍAS Y ACCESORIOS</t>
  </si>
  <si>
    <t>26.02</t>
  </si>
  <si>
    <t>23.05.02</t>
  </si>
  <si>
    <t>23.05.03</t>
  </si>
  <si>
    <t>23.05</t>
  </si>
  <si>
    <t>EQUIPOS DE BOMBEO</t>
  </si>
  <si>
    <t>24.01.03</t>
  </si>
  <si>
    <t>24.01.05</t>
  </si>
  <si>
    <t>LLAVE DE PASO Y MEDIDORES</t>
  </si>
  <si>
    <t>24.02.03</t>
  </si>
  <si>
    <t>24.02.05</t>
  </si>
  <si>
    <t>08.02.02</t>
  </si>
  <si>
    <t>EXTERIORES</t>
  </si>
  <si>
    <t>07.02</t>
  </si>
  <si>
    <t>INTERIORES</t>
  </si>
  <si>
    <t>08.02</t>
  </si>
  <si>
    <t>Látex en paramentos verticales exteriores. Comprende acondicionamiento de la base, una mano de fijador y dos de terminación</t>
  </si>
  <si>
    <t>30.01</t>
  </si>
  <si>
    <t>SERVICIOS CONTRA INCENDIO Y SEGURIDAD</t>
  </si>
  <si>
    <t>30.02</t>
  </si>
  <si>
    <t>30.03</t>
  </si>
  <si>
    <t>30.04</t>
  </si>
  <si>
    <t>30.05</t>
  </si>
  <si>
    <t>14.02.01</t>
  </si>
  <si>
    <t>Revoque grueso a la cal bajo revestimientos. 20 litros de mortero 1:1:5</t>
  </si>
  <si>
    <t>VARIOS</t>
  </si>
  <si>
    <t>AISLACIONES</t>
  </si>
  <si>
    <t>23.01.01</t>
  </si>
  <si>
    <t>23.01.02</t>
  </si>
  <si>
    <t>23.01.03</t>
  </si>
  <si>
    <t>23.01.21</t>
  </si>
  <si>
    <t>HIDRÓFUGA HORIZONTAL</t>
  </si>
  <si>
    <t>Casilla para Obrador. Estructura de madera y cerramientos de chapa galvanizada, usada</t>
  </si>
  <si>
    <t>24.03.04</t>
  </si>
  <si>
    <t>Termotanque de alta recuperación 160 litros</t>
  </si>
  <si>
    <t>Superficie semicubierta m²</t>
  </si>
  <si>
    <t>Superficie cubierta m²</t>
  </si>
  <si>
    <t>Cartel de Obra, 1,20x2,40 m, en chapa de hierro Nº 27 m, marco de Pino Elliotis 2"x4", bastidores de 1"x2", antióxido y dos manos de esmalte sintético, incluye gráfica simple, colocación e iluminación</t>
  </si>
  <si>
    <t>30.02.01</t>
  </si>
  <si>
    <t>30.03.02</t>
  </si>
  <si>
    <t>boca</t>
  </si>
  <si>
    <t>Llave de paso para uniones por termofusión ø 0,019 m</t>
  </si>
  <si>
    <t>RUBRO</t>
  </si>
  <si>
    <t>DESIGNACION DE LAS OBRAS</t>
  </si>
  <si>
    <t>Cómputo</t>
  </si>
  <si>
    <t>Presupuesto</t>
  </si>
  <si>
    <t>Precio Unitario</t>
  </si>
  <si>
    <t>Precio Item</t>
  </si>
  <si>
    <t>Precio Rubro</t>
  </si>
  <si>
    <t>TRABAJOS PRELIMINARES</t>
  </si>
  <si>
    <t>19.01</t>
  </si>
  <si>
    <t>19.02</t>
  </si>
  <si>
    <t>19.04</t>
  </si>
  <si>
    <t>19.05</t>
  </si>
  <si>
    <t>CARPINTERÍAS COMBINADAS</t>
  </si>
  <si>
    <t>21.01</t>
  </si>
  <si>
    <t>INSTALACIÓN ELÉCTRICA</t>
  </si>
  <si>
    <t>CIRCUITOS DE ALUMBRADO</t>
  </si>
  <si>
    <t>01.01</t>
  </si>
  <si>
    <t>Demolición manual de mampostería de ladrillos huecos, espesor 0,20 m incluso retiro de material de demolición</t>
  </si>
  <si>
    <t>Revoque exterior completo, comprende azotada impermeable (1:3), grueso (¼:1:3) y fino (¼:1:3)</t>
  </si>
  <si>
    <t>DE LADRILLOS CERÁMICOS HUECOS</t>
  </si>
  <si>
    <t>01.01.05</t>
  </si>
  <si>
    <t>01.01.10</t>
  </si>
  <si>
    <t>01.01.15</t>
  </si>
  <si>
    <t>01.01.25</t>
  </si>
  <si>
    <t>CARPINTERÍAS METÁLICAS Y HERRERÍA</t>
  </si>
  <si>
    <t>Piso de mosaico granítico, base gris 30x30/25x25 cm. Mortero ¼:1:3</t>
  </si>
  <si>
    <t>CONTRUCCIONES EN SECO</t>
  </si>
  <si>
    <t>30.01.02</t>
  </si>
  <si>
    <t xml:space="preserve">ESTRUCTURAS </t>
  </si>
  <si>
    <t>13.04.02</t>
  </si>
  <si>
    <t>ml</t>
  </si>
  <si>
    <t>03.01</t>
  </si>
  <si>
    <t>03.02</t>
  </si>
  <si>
    <t>04.01</t>
  </si>
  <si>
    <t>04.02</t>
  </si>
  <si>
    <t>04</t>
  </si>
  <si>
    <t>31.02.02</t>
  </si>
  <si>
    <t>31.02.03</t>
  </si>
  <si>
    <t>32</t>
  </si>
  <si>
    <t>32.01</t>
  </si>
  <si>
    <t>31</t>
  </si>
  <si>
    <t>31.02</t>
  </si>
  <si>
    <t>28.04</t>
  </si>
  <si>
    <t>28.03</t>
  </si>
  <si>
    <t>Matafuego a base de polvo químico, ABC 5 Kg, provisión y montaje</t>
  </si>
  <si>
    <t>06</t>
  </si>
  <si>
    <t>CUBIERTAS</t>
  </si>
  <si>
    <t>CARPINTERÍA METÁLICA Y HERRERÍA</t>
  </si>
  <si>
    <t>22.05</t>
  </si>
  <si>
    <t>22.07</t>
  </si>
  <si>
    <t>22.08</t>
  </si>
  <si>
    <t>23.04</t>
  </si>
  <si>
    <t>Depósito de materiales, estructura de madera, cubierta y paredes de chapa ondulada usada</t>
  </si>
  <si>
    <t>CONTRAPISOS</t>
  </si>
  <si>
    <t>Barniz sintético para carpintería de madera, comprende acondicionamiento de la base, una mano de barniceta y dos manos de terminación</t>
  </si>
  <si>
    <t>Disyuntor diferencial bipolar 2x40 A 30 mA ID  sistema Multi 9, "Merlin Gerin" o similar equivalente</t>
  </si>
  <si>
    <t>Cielorraso de placa de roca de yeso con junta tomada, estructura formada por montantes y soleras de 70 mm de chapa galvanizada Nº 24 y una placa de 12 mm de espesor, incluso junta tomada con masilla y cinta</t>
  </si>
  <si>
    <t>SEGURIDAD e HIGIENE</t>
  </si>
  <si>
    <t>Seguridad e Higiene</t>
  </si>
  <si>
    <t>Cañerías y accesorios de hierro negro con protección epoxi ø 0,025 m</t>
  </si>
  <si>
    <t>METÁLICAS</t>
  </si>
  <si>
    <t>05.02</t>
  </si>
  <si>
    <t>06.01</t>
  </si>
  <si>
    <t>07.01</t>
  </si>
  <si>
    <t>08.01</t>
  </si>
  <si>
    <t>Depósito de inodoro exterior, tipo mochila, "Ferrum" línea Florencia/Quequén o similar equivalente</t>
  </si>
  <si>
    <t>03</t>
  </si>
  <si>
    <t>05.02.02</t>
  </si>
  <si>
    <t>07.01.02</t>
  </si>
  <si>
    <t>PUERTAS</t>
  </si>
  <si>
    <t>Incidencia porcentual</t>
  </si>
  <si>
    <t>05</t>
  </si>
  <si>
    <t>22.04.21</t>
  </si>
  <si>
    <t>Disyuntor diferencial bipolar 2x25 A 30 mA ID  sistema Multi 9, "Merlin Gerin" o similar equivalente</t>
  </si>
  <si>
    <t>DEMOLICIONES</t>
  </si>
  <si>
    <t>16.04</t>
  </si>
  <si>
    <t>BARANDAS, BALCONES, PASAMANOS, CUPERTINAS</t>
  </si>
  <si>
    <t>17.01</t>
  </si>
  <si>
    <t>CIELORRASOS</t>
  </si>
  <si>
    <t>Cañerías y accesorios de hierro negro con protección epoxi ø 0,038 m</t>
  </si>
  <si>
    <t>Revoque interior completo, grueso y fino a la cal terminado a fieltro. 20 litros de mortero ¼:1:4 y 5 litros de mortero 1:2</t>
  </si>
  <si>
    <t>m²</t>
  </si>
  <si>
    <t>OBRAS VARIAS</t>
  </si>
  <si>
    <t>PINTURA</t>
  </si>
  <si>
    <t>Cant.</t>
  </si>
  <si>
    <t>Unid.</t>
  </si>
  <si>
    <t xml:space="preserve">Instalación de boca para sensores </t>
  </si>
  <si>
    <t>28.03.03</t>
  </si>
  <si>
    <t>22.02.03</t>
  </si>
  <si>
    <t>Piso para detección táctil 30x30</t>
  </si>
  <si>
    <t>22.11.06</t>
  </si>
  <si>
    <t>26.02.04</t>
  </si>
  <si>
    <t>Jabalina de cobre ¾"x3,00 m, incluso cable de 16 mm², morceto y conexiones</t>
  </si>
  <si>
    <t>Cielorraso de placa de roca de yeso con junta tomada, estructura formada por montantes y soleras de 70 mm de chapa galvanizada Nº 24 y una placa verde de 12 mm de espesor, incluso junta tomada con masilla y cinta</t>
  </si>
  <si>
    <t>Split frío-calor modelo Waira 4500 kcal/h de Surrey o similar equivalente</t>
  </si>
  <si>
    <t>Interruptor termomagnético bipolar 2x10 A 10 kA "C" C60N, "Merlin Gerin" o similar equivalente</t>
  </si>
  <si>
    <t>Interruptor termomagnético bipolar 2x16 A 10 kA "C" C60N, "Merlin Gerin" o similar equivalente</t>
  </si>
  <si>
    <t>Expediente:</t>
  </si>
  <si>
    <t xml:space="preserve"> </t>
  </si>
  <si>
    <t>Esmalte sintético para carpintería metálica y herrería, comprende acondicionamiento de la base, una mano de convertidor o antióxido, una mano de fijador al aguarrás y dos manos de terminación</t>
  </si>
  <si>
    <t>23.02.05</t>
  </si>
  <si>
    <t>23.02.06</t>
  </si>
  <si>
    <t>23.02.07</t>
  </si>
  <si>
    <t>Excavación manual para bases de columnas, comprende cava, paleo al borde, posterior relleno y compactación final</t>
  </si>
  <si>
    <t>Piso de hormigón estriado con alisado de bordes, incluso malla 15 x 15 cm Ø 4,2mm y hormigón tipo H17.</t>
  </si>
  <si>
    <t>22.03.05</t>
  </si>
  <si>
    <t>22.07.02</t>
  </si>
  <si>
    <t>23.01.11</t>
  </si>
  <si>
    <t>23.01.12</t>
  </si>
  <si>
    <t>23.01.13</t>
  </si>
  <si>
    <t>23.03.05</t>
  </si>
  <si>
    <t>23.04.14</t>
  </si>
  <si>
    <t>23.04.18</t>
  </si>
  <si>
    <t xml:space="preserve">Capa aisladora horizontal doble, con mortero de cemento 1:3 con agregado de material hidrófugo (10%) en el agua de amasado, tipo cajón, espesor 2 cm </t>
  </si>
  <si>
    <t>02.10</t>
  </si>
  <si>
    <t>03.01.05</t>
  </si>
  <si>
    <t>03.01.10</t>
  </si>
  <si>
    <t>03.02.05</t>
  </si>
  <si>
    <t>04.01.02</t>
  </si>
  <si>
    <t>04.02.02</t>
  </si>
  <si>
    <t>06.01.01</t>
  </si>
  <si>
    <t>07.02.02</t>
  </si>
  <si>
    <t>08.01.04</t>
  </si>
  <si>
    <t>08.02.01</t>
  </si>
  <si>
    <t>11.01.01</t>
  </si>
  <si>
    <t>12.01.04</t>
  </si>
  <si>
    <t>12.10.04</t>
  </si>
  <si>
    <t>12.10.06</t>
  </si>
  <si>
    <t>12.10.07</t>
  </si>
  <si>
    <t>17.01.04</t>
  </si>
  <si>
    <t>19.01.01</t>
  </si>
  <si>
    <t>19.02.01</t>
  </si>
  <si>
    <t>19.02.02</t>
  </si>
  <si>
    <t>19.02.03</t>
  </si>
  <si>
    <t>19.04.01</t>
  </si>
  <si>
    <t>19.05.04</t>
  </si>
  <si>
    <t>03.01.21</t>
  </si>
  <si>
    <t>21.01.03</t>
  </si>
  <si>
    <t>19.02.04</t>
  </si>
  <si>
    <t>19.02.05</t>
  </si>
  <si>
    <t>19.02.06</t>
  </si>
  <si>
    <t>19.02.07</t>
  </si>
  <si>
    <t>19.02.08</t>
  </si>
  <si>
    <t>19.02.09</t>
  </si>
  <si>
    <t>19.02.10</t>
  </si>
  <si>
    <t>19.02.11</t>
  </si>
  <si>
    <t>19.02.12</t>
  </si>
  <si>
    <t>19.02.13</t>
  </si>
  <si>
    <t>19.02.14</t>
  </si>
  <si>
    <t>19.02.15</t>
  </si>
  <si>
    <t>19.02.16</t>
  </si>
  <si>
    <t>19.02.17</t>
  </si>
  <si>
    <t>19.02.18</t>
  </si>
  <si>
    <t>Gárgola de hormigón premoldeado</t>
  </si>
  <si>
    <t>Contrapiso de cascote empastado y apisonado, sobre terreno natural, espesor 12 cm, mortero ¼:1:3:6, incluso film de polietileno 200 mic</t>
  </si>
  <si>
    <t>16.04.01</t>
  </si>
  <si>
    <t>16.04.02</t>
  </si>
  <si>
    <t>Cámara de registro</t>
  </si>
  <si>
    <t>Instalación de boca de datos completa, formada por conducción en pisocanal, incluso accesorios, cableado UTP categoria 6. Contemplando sobre excedente de al menos 1,50 metros de longitud y rematando en una ficha macho RJ45 para su conexionado</t>
  </si>
  <si>
    <t xml:space="preserve">Zapata corrida y/o viga de fundación. Hormigón elaborado H-25, acero ADN 420 cunatía media 150 kg/m³ </t>
  </si>
  <si>
    <t>Columnas. Hormigón elaborado H-25, acero ADN 420 cuantía media 95 kg/m³ (Incluso tensores de vigas)</t>
  </si>
  <si>
    <t>Losas macisas. Hormigón elaborado H-25, acero ADN 420 cuantía media 50 kg/m³. Acabado de hormigón estriado, alisado en bordes</t>
  </si>
  <si>
    <t>Troncos de columnas. Hormigón elaborado H-25, acero ADN 420 cuantía media 95 kg/m³</t>
  </si>
  <si>
    <t>Bases aisladas. Hormigón elaborado H-25, acero ADN 420, cuantía media 60 kg/m³</t>
  </si>
  <si>
    <t>19.01.03</t>
  </si>
  <si>
    <t>19.01.04</t>
  </si>
  <si>
    <t>Excavación para pilotines diám 0,20 m. Profundidad 3,00 m</t>
  </si>
  <si>
    <t>Pilotines diámetro 0,20/0,30 m. Hormigón elaborado H-25, acero ADN 420 cuantía media 60 kg/m³</t>
  </si>
  <si>
    <t>Boca para Sirena</t>
  </si>
  <si>
    <t>Boca para Pulsador</t>
  </si>
  <si>
    <t>CHAPA</t>
  </si>
  <si>
    <t>19.04.02</t>
  </si>
  <si>
    <t>19.04.03</t>
  </si>
  <si>
    <t>19.04.04</t>
  </si>
  <si>
    <t>22.05.06</t>
  </si>
  <si>
    <t>22.05.07</t>
  </si>
  <si>
    <t>22.05.08</t>
  </si>
  <si>
    <t>Boca para Central de incendio</t>
  </si>
  <si>
    <t>Dinteles / Antepechos. Hormigón elaborado H-25, acero ADN 420, cuantía media 60kg/m³</t>
  </si>
  <si>
    <t>MESADAS</t>
  </si>
  <si>
    <t>31.02.01</t>
  </si>
  <si>
    <t>31.02.04</t>
  </si>
  <si>
    <t>31.02.05</t>
  </si>
  <si>
    <t>31.02.06</t>
  </si>
  <si>
    <t>31.02.07</t>
  </si>
  <si>
    <t>31.02.08</t>
  </si>
  <si>
    <t>Interruptor termomagnético bipolar 2x20 A 10 kA "C" C60N, "Merlin Gerin" o similar equivalente</t>
  </si>
  <si>
    <t>Relleno y compactación con aporte de suelo seleccionado Compactación mecánica en capas de 0,20 máximo, incluso riego y terminación con vibrador</t>
  </si>
  <si>
    <t>Piso ferrocementicio, espesor medio 13 cm de hormigón H-21, incluso film de polietileno 200mic y malla electrosoldada de 15x15 cm, e incorporación de endurecedores no metálicos.</t>
  </si>
  <si>
    <t>EXTINTORES</t>
  </si>
  <si>
    <t>Zócalo granítico, base gris 10x30 cm. Mortero 1:1:5</t>
  </si>
  <si>
    <t>ALUMINIO</t>
  </si>
  <si>
    <t>Campana de cocina, conformada por estructura de chapa plegada N°16, tiraje de chapa plegada N°16 y remate con "sombrero chino" antiviento de chapa galvanizada. Incluso fijaciones, abulonada en las tres caras de contcto con mampostería, y uniones electrosoldadas reforzadas entre sí, sellado con silicona o masilla de alta temperatura en las juntas.</t>
  </si>
  <si>
    <t>Baranda formada por caño redondo ø1 3/4" y caño redondo ø1 1/4", parante de planchuela doble de 1 1/2" x 3/16". Incluso elementos de fijación</t>
  </si>
  <si>
    <t>REJAS</t>
  </si>
  <si>
    <t>30.04.04</t>
  </si>
  <si>
    <t>Laca al agua satinada para carpintería de madera</t>
  </si>
  <si>
    <t>Extracción y recolocación de banco de hormigón premoldeado</t>
  </si>
  <si>
    <t>Levantado de solado existente, incluso mortero de asiento, contrapiso y limpieza</t>
  </si>
  <si>
    <t>Entrepiso sin vigas e:0,25m. Hormigón elaborado H-21, acero ADN 420 cuantía media 100 kg/m³</t>
  </si>
  <si>
    <t xml:space="preserve">Viga perimetral de fundación. Hormigón elaborado H-25, acero ADN 420 cunatía media 100 kg/m³ </t>
  </si>
  <si>
    <t>Vigas normales de encadenado. Hormigón elaborado H-25, acero ADN 420, cuantía media 130 kg/m³</t>
  </si>
  <si>
    <t>Desmontado y recolocación de portón existente</t>
  </si>
  <si>
    <t>03.01.24</t>
  </si>
  <si>
    <t>Mesada de hormigon armado in situ</t>
  </si>
  <si>
    <t>Banco hormigon armado in situ</t>
  </si>
  <si>
    <t>Desmontado de linea de cable de instalación eléctrica, para posterior recableado</t>
  </si>
  <si>
    <t>Cubierta de chapa de hierro galvanizado Nº 24, ondulada, sobre correas perfil C 100x40x1,5, incluso aislacion tipo "isolant" aluminizado 10mm o similar sobre reticula de alambre galvanizado, incluso babetas</t>
  </si>
  <si>
    <t>Laca para cielorraso de hormigón visto</t>
  </si>
  <si>
    <t>Revestimiento de cerámico blanco mate 30x60 cm, colocación con adhesivo plástico a junta recta, sellada con pastina al tono. Incluso terminación varilla de aluminio.</t>
  </si>
  <si>
    <t>31.03</t>
  </si>
  <si>
    <t>31.03.01</t>
  </si>
  <si>
    <t>31.03.02</t>
  </si>
  <si>
    <t>31.03.03</t>
  </si>
  <si>
    <t>31.03.04</t>
  </si>
  <si>
    <t>31.03.05</t>
  </si>
  <si>
    <t xml:space="preserve">Tablero exterior metálico para ochenta bocas, DIN estanco, </t>
  </si>
  <si>
    <t>Matafuego a base de polvo químico, K  6 Kg, provisión y montaje</t>
  </si>
  <si>
    <t>Artefacto de iluminacion "BILAMP X307" de Lucciola o similar equivalente</t>
  </si>
  <si>
    <t>Artefacto de iluminacion "TASSO MAX LED TLM112" con tensor de Lucciola o similar equivalente</t>
  </si>
  <si>
    <t>Riel empotrable de 2m con tres cabezales para riel Lucciola o similar equivalente, Cod. 6100PR con lámpara AR111 profesional</t>
  </si>
  <si>
    <t>Artefacto de iluminacion  "KEVIN PL401"  Lucciola o similar equivalente</t>
  </si>
  <si>
    <t>Artefacto de iluminacion  "KEVIN PL500"  Lucciola o similar equivalente</t>
  </si>
  <si>
    <t>Artefacto de iluminacion  "KIO"  Lucciola o similar equivalente</t>
  </si>
  <si>
    <t>Artefacto de iluminacion  "KELLIE" tira led x10mts de Lucciola o similar equivalente</t>
  </si>
  <si>
    <t>Artefacto de iluminacion  "KEVIN ETLH54"  Lucciola o similar equivalente</t>
  </si>
  <si>
    <t>Artefacto de iluminacion  "PROA PLR763"  Lucciola o similar equivalente</t>
  </si>
  <si>
    <t>Vigas de hierro formada por perfil IPN 12 para estructura de rampa. Incluso soporte intermedio de anclaje</t>
  </si>
  <si>
    <t>Vigas de hierro formada por perfil IPN 14 para esturctura de tanque</t>
  </si>
  <si>
    <t xml:space="preserve">Contrapiso de limpieza y nivelación de RDC </t>
  </si>
  <si>
    <t>Artefacto de iluminacion  "PROA PLR762"  Lucciola o similar equivalente</t>
  </si>
  <si>
    <t>Equipo presurizador formado por dos bombas "Rowapress 200" alto caudal, o similar equivalente, 2,00 kg/cm³, válvulas de retención, llaves esféricas de 1½" y vaso de expansión</t>
  </si>
  <si>
    <t>Tanque cisterna de reserva PVC tricapa. Capacidad 850 litros</t>
  </si>
  <si>
    <t>Tanque de reserva PVC tricapa. Capacidad 1000 litros</t>
  </si>
  <si>
    <t>Interceptor de grasa</t>
  </si>
  <si>
    <t>Extractor Aire Industrial Emv Helicoidal Ø 52 Trifasico 380v 1400 Rpm</t>
  </si>
  <si>
    <t>Bomba elevadora de líquidos cloacales, modelo WQd 10-7-0.75QG marca CZERWENY o similar equivalente</t>
  </si>
  <si>
    <t>Banco de hormigón premoldeado 2,80 ml</t>
  </si>
  <si>
    <t>FACULTAD DE CIENCIAS MÉDICAS - UNLP</t>
  </si>
  <si>
    <t>Obra: Nuevo Edificio BUFFET</t>
  </si>
  <si>
    <r>
      <rPr>
        <b/>
        <sz val="9"/>
        <rFont val="Arial"/>
        <family val="2"/>
      </rPr>
      <t>CH01 - 2,48 x 3,00 m.</t>
    </r>
    <r>
      <rPr>
        <sz val="9"/>
        <rFont val="Arial"/>
        <family val="2"/>
      </rPr>
      <t xml:space="preserve"> Carpintería metálica formada por dos hojas de abrir, bastidor de tubo estructural de 60x30mm para recibir chapa lisa DDNº18, tubo estructural 100x100 para recibir puerta de chapa. Marco de chapa plegada DDNº 18. Incluso herrajes, bisagras - pomelas - bronce platil, cerradura de seguridad accionada doble paleta, barral antipánico en cara interior, y pasador vertical superior e inferior.</t>
    </r>
  </si>
  <si>
    <r>
      <rPr>
        <b/>
        <sz val="9"/>
        <rFont val="Arial"/>
        <family val="2"/>
      </rPr>
      <t>CH02 - 1,40 x 2,05 m.</t>
    </r>
    <r>
      <rPr>
        <sz val="9"/>
        <rFont val="Arial"/>
        <family val="2"/>
      </rPr>
      <t xml:space="preserve"> Carpintería metálica formada por dos hojas de abrir, bastidor de tubo estructural de 60x30mm para recibir chapa lisa DDNº18. Marco de chapa plegada DDNº 18. Incluso herrajes, bisagras - pomelas - bronce platil, cerradura de seguridad accionada doble paleta, barral antipánico en cara interior, y pasador vertical superior e inferior.</t>
    </r>
  </si>
  <si>
    <r>
      <rPr>
        <b/>
        <sz val="9"/>
        <rFont val="Arial"/>
        <family val="2"/>
      </rPr>
      <t>CH03 - 0,60 x 1,95 m.</t>
    </r>
    <r>
      <rPr>
        <sz val="9"/>
        <rFont val="Arial"/>
        <family val="2"/>
      </rPr>
      <t xml:space="preserve"> Carpintería metálica formada por una hoja de abrir, chapa lisa DDNº18 con ventilación superior e inferior. Marco de chapa plegada DDNº 18. Incluso herrajes, bisagras, y cerradura de seguridad accionada doble paleta.</t>
    </r>
  </si>
  <si>
    <r>
      <rPr>
        <b/>
        <sz val="9"/>
        <rFont val="Arial"/>
        <family val="2"/>
      </rPr>
      <t>CH04 - 1,00 x 2,05 m.</t>
    </r>
    <r>
      <rPr>
        <sz val="9"/>
        <rFont val="Arial"/>
        <family val="2"/>
      </rPr>
      <t xml:space="preserve"> Carpintería metálica formada por una hoja de abrir, chapa lisa DDNº18. Marco de chapa plegada DDNº 18. Incluso herrajes, bisagras, y cerradura de seguridad accionada doble paleta.</t>
    </r>
  </si>
  <si>
    <r>
      <rPr>
        <b/>
        <sz val="9"/>
        <rFont val="Arial"/>
        <family val="2"/>
      </rPr>
      <t>CA01 -  3,05 x 1,90 m</t>
    </r>
    <r>
      <rPr>
        <sz val="9"/>
        <rFont val="Arial"/>
        <family val="2"/>
      </rPr>
      <t>. Carpintería formada por dos hojas corredizas, premarco y marco de aluminio línea Módena o similar equivalente. Incluso herrajes Standard tipo Módena o similar equivalente, y cristal laminado de seguridad Blisan 3+3.</t>
    </r>
  </si>
  <si>
    <r>
      <rPr>
        <b/>
        <sz val="9"/>
        <rFont val="Arial"/>
        <family val="2"/>
      </rPr>
      <t>CA02 -  3,10 x 1,90 m</t>
    </r>
    <r>
      <rPr>
        <sz val="9"/>
        <rFont val="Arial"/>
        <family val="2"/>
      </rPr>
      <t>. Carpintería formada por dos hojas corredizas, premarco y marco de aluminio línea Módena o similar equivalente. Incluso herrajes Standard tipo Módena o similar equivalente, y cristal laminado de seguridad Blisan 3+3.</t>
    </r>
  </si>
  <si>
    <r>
      <rPr>
        <b/>
        <sz val="9"/>
        <rFont val="Arial"/>
        <family val="2"/>
      </rPr>
      <t>CA03 -  3,05 x 1,00 m</t>
    </r>
    <r>
      <rPr>
        <sz val="9"/>
        <rFont val="Arial"/>
        <family val="2"/>
      </rPr>
      <t>. Carpintería formada por un paño fijo, premarco y marco de aluminio línea Módena o similar equivalente. Incluso cristal laminado de seguridad Blisan 3+3.</t>
    </r>
  </si>
  <si>
    <r>
      <rPr>
        <b/>
        <sz val="9"/>
        <rFont val="Arial"/>
        <family val="2"/>
      </rPr>
      <t>CA04 -  3,10 x 1,00 m</t>
    </r>
    <r>
      <rPr>
        <sz val="9"/>
        <rFont val="Arial"/>
        <family val="2"/>
      </rPr>
      <t>. Carpintería formada por un paño fijo, premarco y marco de aluminio línea Módena o similar equivalente. Incluso cristal laminado de seguridad Blisan 3+3.</t>
    </r>
  </si>
  <si>
    <r>
      <rPr>
        <b/>
        <sz val="9"/>
        <rFont val="Arial"/>
        <family val="2"/>
      </rPr>
      <t>CA05 -  0,25 x 1,90 m</t>
    </r>
    <r>
      <rPr>
        <sz val="9"/>
        <rFont val="Arial"/>
        <family val="2"/>
      </rPr>
      <t>. Carpintería formada por un paño fijo, premarco de aluminio línea Módena o similar equivalente y marco de perfil L de aluminio de alas iguales (1 1/2" x 1 1/2"). Incluso cristal laminado de seguridad Blisan 3+3.</t>
    </r>
  </si>
  <si>
    <r>
      <rPr>
        <b/>
        <sz val="9"/>
        <rFont val="Arial"/>
        <family val="2"/>
      </rPr>
      <t>CA06 -  0,25 x 1,00 m</t>
    </r>
    <r>
      <rPr>
        <sz val="9"/>
        <rFont val="Arial"/>
        <family val="2"/>
      </rPr>
      <t>. Carpintería formada por un paño fijo, premarco de aluminio línea Módena o similar equivalente y marco de perfil L de aluminio de alas iguales (1 1/2" x 1 1/2"). Incluso cristal laminado de seguridad Blisan 3+3.</t>
    </r>
  </si>
  <si>
    <r>
      <rPr>
        <b/>
        <sz val="9"/>
        <rFont val="Arial"/>
        <family val="2"/>
      </rPr>
      <t>CA07 -  0,56 x 1,90 m</t>
    </r>
    <r>
      <rPr>
        <sz val="9"/>
        <rFont val="Arial"/>
        <family val="2"/>
      </rPr>
      <t>. Carpintería formada por un paño fijo, premarco de aluminio línea Módena o similar equivalente y marco de perfil L de aluminio de alas iguales (1 1/2" x 1 1/2"). Incluso cristal laminado de seguridad Blisan 3+3.</t>
    </r>
  </si>
  <si>
    <r>
      <rPr>
        <b/>
        <sz val="9"/>
        <rFont val="Arial"/>
        <family val="2"/>
      </rPr>
      <t>CA08 -  2,89 x 3,00 m</t>
    </r>
    <r>
      <rPr>
        <sz val="9"/>
        <rFont val="Arial"/>
        <family val="2"/>
      </rPr>
      <t>. Carpintería formada por dos paños fijos, premarco y marco de aluminio línea Módena o similar equivalente. Incluso cristal laminado de seguridad Blisan 3+3.</t>
    </r>
  </si>
  <si>
    <r>
      <rPr>
        <b/>
        <sz val="9"/>
        <rFont val="Arial"/>
        <family val="2"/>
      </rPr>
      <t>CA09 -  2,88 x 3,00 m</t>
    </r>
    <r>
      <rPr>
        <sz val="9"/>
        <rFont val="Arial"/>
        <family val="2"/>
      </rPr>
      <t>. Carpintería formada por dos hojas de abrir corredizas, premarco y marco de aluminio línea Módena o similar equivalente. Incluso herrajes Standard tipo Módena o similar equivalente, y cristal laminado de seguridad Blisan 3+3.</t>
    </r>
  </si>
  <si>
    <r>
      <rPr>
        <b/>
        <sz val="9"/>
        <rFont val="Arial"/>
        <family val="2"/>
      </rPr>
      <t>CA10 -  0,55 x 3,00 m</t>
    </r>
    <r>
      <rPr>
        <sz val="9"/>
        <rFont val="Arial"/>
        <family val="2"/>
      </rPr>
      <t>. Carpintería formada por un paño fijo, premarco y marco de aluminio línea Módena o similar equivalente. Incluso cristal laminado de seguridad Blisan 3+3.</t>
    </r>
  </si>
  <si>
    <r>
      <rPr>
        <b/>
        <sz val="9"/>
        <rFont val="Arial"/>
        <family val="2"/>
      </rPr>
      <t>CA11 -  0,56 x 2,55 m</t>
    </r>
    <r>
      <rPr>
        <sz val="9"/>
        <rFont val="Arial"/>
        <family val="2"/>
      </rPr>
      <t>. Carpintería formada por un paño fijo, premarco de aluminio línea Módena o similar equivalente y marco de perfil L de aluminio de alas iguales (1 1/2" x 1 1/2"). Incluso cristal laminado de seguridad Blisan 3+3.</t>
    </r>
  </si>
  <si>
    <r>
      <rPr>
        <b/>
        <sz val="9"/>
        <rFont val="Arial"/>
        <family val="2"/>
      </rPr>
      <t>CA12 -  3,05 x 2,55 m</t>
    </r>
    <r>
      <rPr>
        <sz val="9"/>
        <rFont val="Arial"/>
        <family val="2"/>
      </rPr>
      <t>. Carpintería formada por dos hojas de abrir corredizas, premarco y marco de aluminio línea Módena o similar equivalente. Incluso herrajes Standard tipo Módena o similar equivalente, y cristal laminado de seguridad Blisan 3+3.</t>
    </r>
  </si>
  <si>
    <r>
      <rPr>
        <b/>
        <sz val="9"/>
        <rFont val="Arial"/>
        <family val="2"/>
      </rPr>
      <t>CA13 -  3,10 x 2,55 m</t>
    </r>
    <r>
      <rPr>
        <sz val="9"/>
        <rFont val="Arial"/>
        <family val="2"/>
      </rPr>
      <t>. Carpintería formada por dos hojas de abrir corredizas, premarco y marco de aluminio línea Módena o similar equivalente. Incluso herrajes Standard tipo Módena o similar equivalente, y cristal laminado de seguridad Blisan 3+3.</t>
    </r>
  </si>
  <si>
    <r>
      <rPr>
        <b/>
        <sz val="9"/>
        <rFont val="Arial"/>
        <family val="2"/>
      </rPr>
      <t>CA14 -  0,25 x 2,55 m</t>
    </r>
    <r>
      <rPr>
        <sz val="9"/>
        <rFont val="Arial"/>
        <family val="2"/>
      </rPr>
      <t>. Carpintería formada por un paño fijo, premarco de aluminio línea Módena o similar equivalente y marco de perfil L de aluminio de alas iguales (1 1/2" x 1 1/2"). Incluso cristal laminado de seguridad Blisan 3+3.</t>
    </r>
  </si>
  <si>
    <r>
      <rPr>
        <b/>
        <sz val="9"/>
        <rFont val="Arial"/>
        <family val="2"/>
      </rPr>
      <t>CA15 -  3,00 x 0,60 m</t>
    </r>
    <r>
      <rPr>
        <sz val="9"/>
        <rFont val="Arial"/>
        <family val="2"/>
      </rPr>
      <t>. Carpintería formada por dos hojas de abrir corredizas, premarco y marco de aluminio línea Módena o similar equivalente. Incluso herrajes Standard tipo Módena o similar equivalente, y cristal laminado de seguridad Blisan 3+3.</t>
    </r>
  </si>
  <si>
    <r>
      <rPr>
        <b/>
        <sz val="9"/>
        <rFont val="Arial"/>
        <family val="2"/>
      </rPr>
      <t>CA16 -  1,50 x 0,60 m</t>
    </r>
    <r>
      <rPr>
        <sz val="9"/>
        <rFont val="Arial"/>
        <family val="2"/>
      </rPr>
      <t>. Carpintería formada por una hoja de abrir batiente, premarco y marco de aluminio línea Módena o similar equivalente. Incluso herrajes Standard tipo Módena o similar equivalente, y cristal laminado de seguridad Blisan 3+3.</t>
    </r>
  </si>
  <si>
    <r>
      <rPr>
        <b/>
        <sz val="9"/>
        <rFont val="Arial"/>
        <family val="2"/>
      </rPr>
      <t>CA17 -  1,40 x 0,40 m</t>
    </r>
    <r>
      <rPr>
        <sz val="9"/>
        <rFont val="Arial"/>
        <family val="2"/>
      </rPr>
      <t>. Carpintería formada por una hoja de abrir batiente, premarco y marco de aluminio línea Módena o similar equivalente. Incluso herrajes Standard tipo Módena o similar equivalente, y cristal laminado de seguridad Blisan 3+3.</t>
    </r>
  </si>
  <si>
    <r>
      <rPr>
        <b/>
        <sz val="9"/>
        <rFont val="Arial"/>
        <family val="2"/>
      </rPr>
      <t>CA18 -  3,00 x 0,40 m</t>
    </r>
    <r>
      <rPr>
        <sz val="9"/>
        <rFont val="Arial"/>
        <family val="2"/>
      </rPr>
      <t>. Carpintería formada por dos hojas de abrir corredizas, premarco y marco de aluminio línea Módena o similar equivalente. Incluso herrajes Standard tipo Módena o similar equivalente, y cristal laminado de seguridad Blisan 3+3.</t>
    </r>
  </si>
  <si>
    <r>
      <rPr>
        <b/>
        <sz val="9"/>
        <rFont val="Arial"/>
        <family val="2"/>
      </rPr>
      <t>RE01 - 3,00 x 0,60 m</t>
    </r>
    <r>
      <rPr>
        <sz val="9"/>
        <rFont val="Arial"/>
        <family val="2"/>
      </rPr>
      <t>. Reja horizontal de tubo estructural 20x20x3,2mm, soldados a planchuelas laterales e intermedia, reja lateral e intermedia de planchuela de hierro de 1 1/4" x 1/8" amurado a pared mediante tornillos.</t>
    </r>
  </si>
  <si>
    <r>
      <rPr>
        <b/>
        <sz val="9"/>
        <rFont val="Arial"/>
        <family val="2"/>
      </rPr>
      <t>RE02 - 1,50 x 0,60 m</t>
    </r>
    <r>
      <rPr>
        <sz val="9"/>
        <rFont val="Arial"/>
        <family val="2"/>
      </rPr>
      <t>. Reja horizontal de tubo estructural 20x20x3,2mm, soldados a planchuelas laterales e intermedia, reja lateral e intermedia de planchuela de hierro de 1 1/4" x 1/8" amurado a pared mediante tornillos.</t>
    </r>
  </si>
  <si>
    <r>
      <rPr>
        <b/>
        <sz val="9"/>
        <rFont val="Arial"/>
        <family val="2"/>
      </rPr>
      <t>RE03 - 1,40 x 0,40 m</t>
    </r>
    <r>
      <rPr>
        <sz val="9"/>
        <rFont val="Arial"/>
        <family val="2"/>
      </rPr>
      <t>. Reja horizontal de tubo estructural 20x20x3,2mm, soldados a planchuelas laterales e intermedia, reja lateral e intermedia de planchuela de hierro de 1 1/4" x 1/8" amurado a pared mediante tornillos.</t>
    </r>
  </si>
  <si>
    <r>
      <rPr>
        <b/>
        <sz val="9"/>
        <rFont val="Arial"/>
        <family val="2"/>
      </rPr>
      <t>RE04 - 3,00 x 0,40 m</t>
    </r>
    <r>
      <rPr>
        <sz val="9"/>
        <rFont val="Arial"/>
        <family val="2"/>
      </rPr>
      <t>. Reja horizontal de tubo estructural 20x20x3,2mm, soldados a planchuelas laterales e intermedia, reja lateral e intermedia de planchuela de hierro de 1 1/4" x 1/8" amurado a pared mediante tornillos.</t>
    </r>
  </si>
  <si>
    <r>
      <rPr>
        <b/>
        <sz val="9"/>
        <rFont val="Arial"/>
        <family val="2"/>
      </rPr>
      <t>CH04</t>
    </r>
    <r>
      <rPr>
        <sz val="9"/>
        <rFont val="Arial"/>
        <family val="2"/>
      </rPr>
      <t xml:space="preserve"> - Celosía metálica formada por chapa plegada Nº16 y marco de chapa DDNº 18</t>
    </r>
  </si>
  <si>
    <r>
      <rPr>
        <b/>
        <sz val="9"/>
        <rFont val="Arial"/>
        <family val="2"/>
      </rPr>
      <t>PC01 - 0,75 x 2,05 m. -</t>
    </r>
    <r>
      <rPr>
        <sz val="9"/>
        <rFont val="Arial"/>
        <family val="2"/>
      </rPr>
      <t xml:space="preserve"> Carpintería combinada formada por una hoja de abrir, bastidor de cedro 2"x2", estructura tipo nido de abeja doble terciado, terminación enchapado en cedro 1 1/2". Marco de chapa plegada DDNº 18. Incluso herrajes, bisagras - pomelas - bronce platil.</t>
    </r>
  </si>
  <si>
    <r>
      <rPr>
        <b/>
        <sz val="9"/>
        <rFont val="Arial"/>
        <family val="2"/>
      </rPr>
      <t>PC02 - 1,05 x 2,05 m. -</t>
    </r>
    <r>
      <rPr>
        <sz val="9"/>
        <rFont val="Arial"/>
        <family val="2"/>
      </rPr>
      <t xml:space="preserve"> Carpintería combinada formada por una hoja de abrir corrediza, bastidor de cedro 2"x2", estructura tipo nido de abeja doble terciado terminación enchapado en cedro 1 1/2". Marco de chapa plegada DDNº 18. Incluso herrajes, bisagras - pomelas - bronce platil. Cerradura de seguridad accionada doble paleta, y picaporte LIBRE - OCUPADO.</t>
    </r>
  </si>
  <si>
    <r>
      <rPr>
        <b/>
        <sz val="9"/>
        <rFont val="Arial"/>
        <family val="2"/>
      </rPr>
      <t>PC03 - 1,43 x 2,40 m. -</t>
    </r>
    <r>
      <rPr>
        <sz val="9"/>
        <rFont val="Arial"/>
        <family val="2"/>
      </rPr>
      <t xml:space="preserve"> Carpintería combinada formada por dos hojas de abrir, bastidor de cedro 2"x2", estructura tipo nido de abeja doble terciado, terminación enchapado en cedro 1 1/2". Un paño fijo superior y un paño fijo visor. Marco de chapa plegada DDNº 18. Incluso herrajes, bisagras - pomelas - bronce platil.</t>
    </r>
  </si>
  <si>
    <r>
      <rPr>
        <b/>
        <sz val="9"/>
        <rFont val="Arial"/>
        <family val="2"/>
      </rPr>
      <t xml:space="preserve">M01 - 1,53 x 0,73 m - </t>
    </r>
    <r>
      <rPr>
        <sz val="9"/>
        <rFont val="Arial"/>
        <family val="2"/>
      </rPr>
      <t>Mesada de granito gris mara 2cm, frentín 2cm, y ménsulas de perfil L de hierro según memoria.</t>
    </r>
  </si>
  <si>
    <r>
      <rPr>
        <b/>
        <sz val="9"/>
        <rFont val="Arial"/>
        <family val="2"/>
      </rPr>
      <t xml:space="preserve">M02 - 0,70 x 0,73 m - </t>
    </r>
    <r>
      <rPr>
        <sz val="9"/>
        <rFont val="Arial"/>
        <family val="2"/>
      </rPr>
      <t>Mesada de granito gris mara 2cm, frentín 2cm, y ménsulas de perfil L de hierro según memoria.</t>
    </r>
  </si>
  <si>
    <r>
      <rPr>
        <b/>
        <sz val="9"/>
        <rFont val="Arial"/>
        <family val="2"/>
      </rPr>
      <t xml:space="preserve">M03 - 2,53 x 0,73 m - </t>
    </r>
    <r>
      <rPr>
        <sz val="9"/>
        <rFont val="Arial"/>
        <family val="2"/>
      </rPr>
      <t>Mesada de granito gris mara 2cm, frentín 2cm, y ménsulas de perfil L de hierro según memoria. Incluso traforo, pileta de acero inoxidable, Art. 410E Mi Pileta o similar equivalente, y grifería monocomando según memoria</t>
    </r>
  </si>
  <si>
    <r>
      <rPr>
        <b/>
        <sz val="9"/>
        <rFont val="Arial"/>
        <family val="2"/>
      </rPr>
      <t xml:space="preserve">M04 - 1,23 x 0,68 m - </t>
    </r>
    <r>
      <rPr>
        <sz val="9"/>
        <rFont val="Arial"/>
        <family val="2"/>
      </rPr>
      <t>Mesada de granito gris mara 2cm, frentín 2cm, y ménsulas de perfil L de hierro según memoria.</t>
    </r>
  </si>
  <si>
    <r>
      <rPr>
        <b/>
        <sz val="9"/>
        <rFont val="Arial"/>
        <family val="2"/>
      </rPr>
      <t xml:space="preserve">M05 - 1,83 x 0,65 m - </t>
    </r>
    <r>
      <rPr>
        <sz val="9"/>
        <rFont val="Arial"/>
        <family val="2"/>
      </rPr>
      <t>Mesada pasaplatos de granito gris mara 2cm, frentín 2cm, y ménsulas de perfil L de hierro según memoria.</t>
    </r>
  </si>
  <si>
    <r>
      <rPr>
        <b/>
        <sz val="9"/>
        <rFont val="Arial"/>
        <family val="2"/>
      </rPr>
      <t xml:space="preserve">M06 - 0,78 x 0,53 m - </t>
    </r>
    <r>
      <rPr>
        <sz val="9"/>
        <rFont val="Arial"/>
        <family val="2"/>
      </rPr>
      <t>Mesada de granito gris mara 2cm, frentín 2cm, y ménsulas de perfil L de hierro según memoria. Incluso traforo, pileta de acero inoxidable Mod. 0340L Johnson o similar equivalente, y grifería monocomando según memoria</t>
    </r>
  </si>
  <si>
    <r>
      <rPr>
        <b/>
        <sz val="9"/>
        <rFont val="Arial"/>
        <family val="2"/>
      </rPr>
      <t xml:space="preserve">M07 - 0,93 x 0,73 m - </t>
    </r>
    <r>
      <rPr>
        <sz val="9"/>
        <rFont val="Arial"/>
        <family val="2"/>
      </rPr>
      <t>Mesada de granito gris mara 2cm, frentín 2cm, y ménsulas de perfil L de hierro según memoria.</t>
    </r>
  </si>
  <si>
    <r>
      <rPr>
        <b/>
        <sz val="9"/>
        <rFont val="Arial"/>
        <family val="2"/>
      </rPr>
      <t xml:space="preserve">M08 - 0,80 x 0,73 m - </t>
    </r>
    <r>
      <rPr>
        <sz val="9"/>
        <rFont val="Arial"/>
        <family val="2"/>
      </rPr>
      <t>Mesada de granito gris mara 2cm, frentín 2cm, y ménsulas de perfil L de hierro según memoria.</t>
    </r>
  </si>
  <si>
    <r>
      <rPr>
        <b/>
        <sz val="9"/>
        <rFont val="Arial"/>
        <family val="2"/>
      </rPr>
      <t xml:space="preserve">P01 - 1,00 x 0,70 m - </t>
    </r>
    <r>
      <rPr>
        <sz val="9"/>
        <rFont val="Arial"/>
        <family val="2"/>
      </rPr>
      <t>Piletón 100x70x40, bacha útil 90x55x40cm, con zócalo h:10cm, traforo para grifería monocomando en chapa de acero inoxidable calidad A-430, espesor 1,0mm. Estructura de soporte con estante inferior: tubo estructural 30x30x0,9mm</t>
    </r>
  </si>
  <si>
    <r>
      <rPr>
        <b/>
        <sz val="9"/>
        <rFont val="Arial"/>
        <family val="2"/>
      </rPr>
      <t xml:space="preserve">ME01 - 3,30 x 0,80 m - </t>
    </r>
    <r>
      <rPr>
        <sz val="9"/>
        <rFont val="Arial"/>
        <family val="2"/>
      </rPr>
      <t>Mesón compuesto por soporte de tubo estructural 30x30x0,9mm, estante inferior en tubos de 10x10mm. Mesada granito gris mara esp. 2cm, incluso frentín 2cm.</t>
    </r>
  </si>
  <si>
    <r>
      <rPr>
        <b/>
        <sz val="9"/>
        <rFont val="Arial"/>
        <family val="2"/>
      </rPr>
      <t xml:space="preserve">HM01 - 2,00 x 0,75 m - </t>
    </r>
    <r>
      <rPr>
        <sz val="9"/>
        <rFont val="Arial"/>
        <family val="2"/>
      </rPr>
      <t>Heladera mesada de acero inoxidable. 0,90m x 2,00m x 0,75m (alto / ancho / prof), tres puertas, base mas dos niveles de carga, estante rejilla esmaltado, patas plásticas de alto impacto, motor de 1/3Hp, y sistema de frío forzado. Tipo Best Cold Master Chef o similar equivalente</t>
    </r>
  </si>
  <si>
    <r>
      <rPr>
        <b/>
        <sz val="9"/>
        <rFont val="Arial"/>
        <family val="2"/>
      </rPr>
      <t xml:space="preserve">ES01 - 0,70 x 0,70 m - </t>
    </r>
    <r>
      <rPr>
        <sz val="9"/>
        <rFont val="Arial"/>
        <family val="2"/>
      </rPr>
      <t>Estructura soporte para horno convector, compuesto por tubo estructural 30x30x0,9mm, y tapas de apoyo chapa DD18.</t>
    </r>
  </si>
  <si>
    <r>
      <rPr>
        <b/>
        <sz val="9"/>
        <rFont val="Arial"/>
        <family val="2"/>
      </rPr>
      <t xml:space="preserve">BA00 - </t>
    </r>
    <r>
      <rPr>
        <sz val="9"/>
        <rFont val="Arial"/>
        <family val="2"/>
      </rPr>
      <t xml:space="preserve">Barra de atención al público compuesta por estructura de tubo estructural de hierro 30x30x0,9mm, tableros de cierre y estantes de melamina MDF 18mm, terminación zócalo inferior de aluminio con burlete 100mm. Mesada de granito gris mara esp. 20mm, traforos pulidos, traforo pasacables </t>
    </r>
    <r>
      <rPr>
        <sz val="9"/>
        <rFont val="Calibri"/>
        <family val="2"/>
      </rPr>
      <t>Ø</t>
    </r>
    <r>
      <rPr>
        <sz val="9"/>
        <rFont val="Arial"/>
        <family val="2"/>
      </rPr>
      <t>20cm. Incluso pileta de acero inoxidable Art 300E Mi Pileta o similar equivalente, y grifería monocomando agua fría s/m. Puerta vaivén en tablero melamina 18mm MDF amurada con jamba a muro.</t>
    </r>
  </si>
  <si>
    <t>Tendido de cable subterráneo de 4x35 + PE, incluso empalme y cámara de inspección para corrimiento de traza existente</t>
  </si>
  <si>
    <r>
      <t>Importa el presente presupuesto la suma de:</t>
    </r>
    <r>
      <rPr>
        <b/>
        <sz val="9"/>
        <rFont val="Arial"/>
        <family val="2"/>
      </rPr>
      <t xml:space="preserve"> QUINIENTOS OCHENTA Y CINCO MILLONES OCHOCIENTOS CUARENTA Y CINCO MIL CUATROCIENTOS TREINTA Y UNO CON 00/100.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</si>
</sst>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 &quot;$&quot;\ * #,##0.00_ ;_ &quot;$&quot;\ * \-#,##0.00_ ;_ &quot;$&quot;\ * &quot;-&quot;??_ ;_ @_ "/>
    <numFmt numFmtId="165" formatCode="0.000"/>
    <numFmt numFmtId="166" formatCode="#,##0.00_ ;\-#,##0.00\ "/>
  </numFmts>
  <fonts count="7" x14ac:knownFonts="1">
    <font>
      <sz val="10"/>
      <name val="Arial"/>
    </font>
    <font>
      <sz val="10"/>
      <name val="Arial"/>
      <family val="2"/>
    </font>
    <font>
      <sz val="9"/>
      <name val="Arial"/>
      <family val="2"/>
    </font>
    <font>
      <b/>
      <sz val="8"/>
      <name val="Arial"/>
      <family val="2"/>
    </font>
    <font>
      <b/>
      <sz val="9"/>
      <name val="Arial"/>
      <family val="2"/>
    </font>
    <font>
      <sz val="9"/>
      <name val="Arial Narrow"/>
      <family val="2"/>
    </font>
    <font>
      <sz val="9"/>
      <name val="Calibri"/>
      <family val="2"/>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s>
  <cellStyleXfs count="4">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130">
    <xf numFmtId="0" fontId="0" fillId="0" borderId="0" xfId="0"/>
    <xf numFmtId="0" fontId="2" fillId="0" borderId="0" xfId="0" applyFont="1"/>
    <xf numFmtId="164" fontId="2" fillId="2" borderId="1" xfId="0" applyNumberFormat="1" applyFont="1" applyFill="1" applyBorder="1" applyAlignment="1" applyProtection="1">
      <alignment horizontal="left"/>
      <protection locked="0"/>
    </xf>
    <xf numFmtId="0" fontId="2" fillId="0" borderId="1" xfId="0" applyFont="1" applyBorder="1" applyAlignment="1"/>
    <xf numFmtId="10" fontId="2" fillId="0" borderId="2" xfId="0" applyNumberFormat="1" applyFont="1" applyFill="1" applyBorder="1" applyAlignment="1"/>
    <xf numFmtId="164" fontId="4" fillId="3" borderId="1" xfId="0" applyNumberFormat="1" applyFont="1" applyFill="1" applyBorder="1" applyAlignment="1" applyProtection="1">
      <alignment horizontal="left"/>
      <protection locked="0"/>
    </xf>
    <xf numFmtId="10" fontId="4" fillId="3" borderId="1" xfId="0" applyNumberFormat="1" applyFont="1" applyFill="1" applyBorder="1" applyAlignment="1"/>
    <xf numFmtId="0" fontId="2" fillId="0" borderId="4" xfId="0" applyFont="1" applyBorder="1" applyAlignment="1"/>
    <xf numFmtId="49" fontId="4" fillId="0" borderId="0" xfId="0" applyNumberFormat="1" applyFont="1" applyFill="1" applyBorder="1" applyAlignment="1" applyProtection="1">
      <alignment horizontal="left" vertical="top" indent="1"/>
      <protection locked="0"/>
    </xf>
    <xf numFmtId="0" fontId="2" fillId="0" borderId="0" xfId="0" applyFont="1" applyBorder="1" applyAlignment="1">
      <alignment horizontal="left" indent="1"/>
    </xf>
    <xf numFmtId="0" fontId="2" fillId="0" borderId="1" xfId="0" applyNumberFormat="1" applyFont="1" applyFill="1" applyBorder="1" applyAlignment="1" applyProtection="1">
      <alignment horizontal="left" vertical="top" wrapText="1" indent="1"/>
      <protection locked="0"/>
    </xf>
    <xf numFmtId="0" fontId="4" fillId="0" borderId="1" xfId="0" applyNumberFormat="1" applyFont="1" applyFill="1" applyBorder="1" applyAlignment="1" applyProtection="1">
      <alignment horizontal="center" shrinkToFit="1"/>
      <protection locked="0"/>
    </xf>
    <xf numFmtId="2" fontId="4" fillId="0" borderId="1" xfId="0" applyNumberFormat="1" applyFont="1" applyFill="1" applyBorder="1" applyAlignment="1" applyProtection="1">
      <alignment horizontal="center" shrinkToFit="1"/>
      <protection locked="0"/>
    </xf>
    <xf numFmtId="0" fontId="4" fillId="0" borderId="1" xfId="0" applyNumberFormat="1" applyFont="1" applyFill="1" applyBorder="1" applyAlignment="1" applyProtection="1">
      <alignment horizontal="center" wrapText="1"/>
      <protection locked="0"/>
    </xf>
    <xf numFmtId="165" fontId="4" fillId="0" borderId="1" xfId="0" applyNumberFormat="1" applyFont="1" applyFill="1" applyBorder="1" applyAlignment="1" applyProtection="1">
      <alignment horizontal="center"/>
      <protection locked="0"/>
    </xf>
    <xf numFmtId="165" fontId="4" fillId="0" borderId="1" xfId="0" applyNumberFormat="1" applyFont="1" applyFill="1" applyBorder="1" applyAlignment="1" applyProtection="1">
      <alignment horizontal="center" shrinkToFit="1"/>
      <protection locked="0"/>
    </xf>
    <xf numFmtId="0" fontId="2" fillId="0" borderId="0" xfId="0" applyFont="1" applyBorder="1" applyAlignment="1">
      <alignment horizontal="right"/>
    </xf>
    <xf numFmtId="4" fontId="2" fillId="0" borderId="0" xfId="0" applyNumberFormat="1" applyFont="1" applyBorder="1" applyAlignment="1"/>
    <xf numFmtId="0" fontId="2" fillId="0" borderId="5" xfId="0" applyFont="1" applyBorder="1" applyAlignment="1"/>
    <xf numFmtId="0" fontId="2" fillId="0" borderId="6" xfId="0" applyFont="1" applyBorder="1" applyAlignment="1"/>
    <xf numFmtId="49" fontId="2" fillId="0" borderId="7" xfId="0" applyNumberFormat="1" applyFont="1" applyFill="1" applyBorder="1" applyAlignment="1" applyProtection="1">
      <alignment horizontal="left" vertical="top" indent="1"/>
      <protection locked="0"/>
    </xf>
    <xf numFmtId="0" fontId="2" fillId="0" borderId="8" xfId="0" applyFont="1" applyBorder="1" applyAlignment="1"/>
    <xf numFmtId="49" fontId="4" fillId="0" borderId="7" xfId="0" applyNumberFormat="1" applyFont="1" applyFill="1" applyBorder="1" applyAlignment="1" applyProtection="1">
      <alignment horizontal="left" vertical="top" indent="1"/>
      <protection locked="0"/>
    </xf>
    <xf numFmtId="49" fontId="4" fillId="0" borderId="9" xfId="0" applyNumberFormat="1" applyFont="1" applyFill="1" applyBorder="1" applyAlignment="1" applyProtection="1">
      <alignment horizontal="left" vertical="top" indent="1"/>
      <protection locked="0"/>
    </xf>
    <xf numFmtId="0" fontId="2" fillId="0" borderId="10" xfId="0" applyFont="1" applyBorder="1" applyAlignment="1">
      <alignment horizontal="left" indent="1"/>
    </xf>
    <xf numFmtId="0" fontId="2" fillId="0" borderId="10" xfId="0" applyFont="1" applyBorder="1" applyAlignment="1">
      <alignment horizontal="right"/>
    </xf>
    <xf numFmtId="0" fontId="2" fillId="0" borderId="11" xfId="0" applyFont="1" applyBorder="1" applyAlignment="1"/>
    <xf numFmtId="0" fontId="4" fillId="3" borderId="3" xfId="0" applyNumberFormat="1" applyFont="1" applyFill="1" applyBorder="1" applyAlignment="1" applyProtection="1">
      <alignment vertical="top"/>
      <protection locked="0"/>
    </xf>
    <xf numFmtId="0" fontId="4" fillId="3" borderId="12" xfId="0" applyNumberFormat="1" applyFont="1" applyFill="1" applyBorder="1" applyAlignment="1" applyProtection="1">
      <alignment vertical="top"/>
      <protection locked="0"/>
    </xf>
    <xf numFmtId="0" fontId="2" fillId="3" borderId="4" xfId="0" applyFont="1" applyFill="1" applyBorder="1" applyAlignment="1">
      <alignment vertical="top"/>
    </xf>
    <xf numFmtId="0" fontId="2" fillId="3" borderId="12" xfId="0" applyFont="1" applyFill="1" applyBorder="1" applyAlignment="1">
      <alignment vertical="top"/>
    </xf>
    <xf numFmtId="4" fontId="2" fillId="0" borderId="11" xfId="0" applyNumberFormat="1" applyFont="1" applyBorder="1" applyAlignment="1">
      <alignment horizontal="right" indent="1"/>
    </xf>
    <xf numFmtId="164" fontId="2" fillId="0" borderId="1" xfId="0" applyNumberFormat="1" applyFont="1" applyFill="1" applyBorder="1" applyAlignment="1" applyProtection="1">
      <alignment horizontal="left"/>
      <protection locked="0"/>
    </xf>
    <xf numFmtId="0" fontId="2" fillId="0" borderId="0" xfId="0" applyFont="1" applyFill="1"/>
    <xf numFmtId="0" fontId="2" fillId="0" borderId="5" xfId="0" applyNumberFormat="1" applyFont="1" applyFill="1" applyBorder="1" applyAlignment="1" applyProtection="1">
      <alignment horizontal="left" vertical="top" indent="1"/>
      <protection locked="0"/>
    </xf>
    <xf numFmtId="164" fontId="2" fillId="0" borderId="1" xfId="0" applyNumberFormat="1" applyFont="1" applyFill="1" applyBorder="1" applyAlignment="1" applyProtection="1">
      <protection locked="0"/>
    </xf>
    <xf numFmtId="0" fontId="2" fillId="3" borderId="4" xfId="0" applyFont="1" applyFill="1" applyBorder="1" applyAlignment="1">
      <alignment horizontal="center" vertical="top"/>
    </xf>
    <xf numFmtId="164" fontId="4" fillId="0" borderId="1" xfId="0" applyNumberFormat="1" applyFont="1" applyFill="1" applyBorder="1" applyAlignment="1" applyProtection="1">
      <alignment horizontal="left"/>
      <protection locked="0"/>
    </xf>
    <xf numFmtId="10" fontId="2" fillId="0" borderId="1" xfId="0" applyNumberFormat="1" applyFont="1" applyFill="1" applyBorder="1" applyAlignment="1"/>
    <xf numFmtId="0" fontId="2" fillId="0" borderId="1" xfId="0" applyNumberFormat="1" applyFont="1" applyFill="1" applyBorder="1" applyAlignment="1" applyProtection="1">
      <alignment vertical="top"/>
      <protection locked="0"/>
    </xf>
    <xf numFmtId="49" fontId="2" fillId="0" borderId="1" xfId="0" applyNumberFormat="1" applyFont="1" applyFill="1" applyBorder="1" applyAlignment="1" applyProtection="1">
      <alignment horizontal="left" vertical="top" wrapText="1" indent="1"/>
      <protection locked="0"/>
    </xf>
    <xf numFmtId="17" fontId="2" fillId="0" borderId="0" xfId="0" applyNumberFormat="1" applyFont="1" applyBorder="1" applyAlignment="1">
      <alignment horizontal="center"/>
    </xf>
    <xf numFmtId="0" fontId="2" fillId="0" borderId="0" xfId="0" applyFont="1" applyFill="1" applyBorder="1"/>
    <xf numFmtId="49" fontId="4" fillId="3" borderId="1" xfId="0" quotePrefix="1" applyNumberFormat="1" applyFont="1" applyFill="1" applyBorder="1" applyAlignment="1" applyProtection="1">
      <alignment horizontal="left" vertical="top" wrapText="1" indent="1"/>
      <protection locked="0"/>
    </xf>
    <xf numFmtId="49" fontId="4" fillId="3" borderId="1" xfId="0" applyNumberFormat="1" applyFont="1" applyFill="1" applyBorder="1" applyAlignment="1" applyProtection="1">
      <alignment horizontal="left" vertical="top" wrapText="1" indent="1"/>
      <protection locked="0"/>
    </xf>
    <xf numFmtId="49" fontId="2" fillId="0" borderId="5" xfId="0" applyNumberFormat="1" applyFont="1" applyFill="1" applyBorder="1" applyAlignment="1" applyProtection="1">
      <alignment horizontal="left" vertical="top" wrapText="1" indent="1"/>
      <protection locked="0"/>
    </xf>
    <xf numFmtId="49" fontId="2" fillId="0" borderId="2" xfId="0" applyNumberFormat="1" applyFont="1" applyBorder="1" applyAlignment="1">
      <alignment horizontal="left" vertical="top" wrapText="1" indent="1"/>
    </xf>
    <xf numFmtId="164" fontId="2" fillId="3" borderId="4" xfId="0" applyNumberFormat="1" applyFont="1" applyFill="1" applyBorder="1" applyAlignment="1">
      <alignment vertical="top"/>
    </xf>
    <xf numFmtId="164" fontId="4" fillId="3" borderId="4" xfId="0" applyNumberFormat="1" applyFont="1" applyFill="1" applyBorder="1" applyAlignment="1" applyProtection="1">
      <alignment vertical="top"/>
      <protection locked="0"/>
    </xf>
    <xf numFmtId="164" fontId="2" fillId="0" borderId="1" xfId="0" applyNumberFormat="1" applyFont="1" applyFill="1" applyBorder="1" applyAlignment="1" applyProtection="1">
      <alignment vertical="top"/>
      <protection locked="0"/>
    </xf>
    <xf numFmtId="0" fontId="2" fillId="0" borderId="1" xfId="0" applyNumberFormat="1" applyFont="1" applyFill="1" applyBorder="1" applyAlignment="1" applyProtection="1">
      <protection locked="0"/>
    </xf>
    <xf numFmtId="164" fontId="2" fillId="0" borderId="1" xfId="0" applyNumberFormat="1" applyFont="1" applyFill="1" applyBorder="1" applyAlignment="1" applyProtection="1">
      <alignment horizontal="right"/>
      <protection locked="0"/>
    </xf>
    <xf numFmtId="0" fontId="2" fillId="2" borderId="1" xfId="0" applyNumberFormat="1" applyFont="1" applyFill="1" applyBorder="1" applyAlignment="1" applyProtection="1">
      <alignment horizontal="left" vertical="top" wrapText="1" indent="1"/>
      <protection locked="0"/>
    </xf>
    <xf numFmtId="0" fontId="2" fillId="2" borderId="1" xfId="0" applyNumberFormat="1" applyFont="1" applyFill="1" applyBorder="1" applyAlignment="1" applyProtection="1">
      <alignment horizontal="center" wrapText="1"/>
      <protection locked="0"/>
    </xf>
    <xf numFmtId="164" fontId="2" fillId="0" borderId="1" xfId="0" applyNumberFormat="1" applyFont="1" applyFill="1" applyBorder="1" applyAlignment="1">
      <alignment horizontal="left"/>
    </xf>
    <xf numFmtId="49" fontId="2" fillId="0" borderId="1" xfId="0" applyNumberFormat="1" applyFont="1" applyBorder="1" applyAlignment="1">
      <alignment horizontal="left" vertical="top" wrapText="1" indent="1"/>
    </xf>
    <xf numFmtId="0" fontId="2" fillId="0" borderId="1" xfId="0" applyFont="1" applyBorder="1" applyAlignment="1">
      <alignment horizontal="left" vertical="top" wrapText="1" indent="1"/>
    </xf>
    <xf numFmtId="0" fontId="2" fillId="0" borderId="1"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vertical="top"/>
      <protection locked="0"/>
    </xf>
    <xf numFmtId="164" fontId="2" fillId="0" borderId="5" xfId="0" applyNumberFormat="1" applyFont="1" applyFill="1" applyBorder="1" applyAlignment="1" applyProtection="1">
      <alignment vertical="top"/>
      <protection locked="0"/>
    </xf>
    <xf numFmtId="0" fontId="2" fillId="0" borderId="0" xfId="0" applyFont="1" applyBorder="1"/>
    <xf numFmtId="0" fontId="2" fillId="2" borderId="5" xfId="0" applyNumberFormat="1" applyFont="1" applyFill="1" applyBorder="1" applyAlignment="1" applyProtection="1">
      <alignment horizontal="center" wrapText="1"/>
      <protection locked="0"/>
    </xf>
    <xf numFmtId="4" fontId="2" fillId="2" borderId="5" xfId="0" applyNumberFormat="1" applyFont="1" applyFill="1" applyBorder="1" applyAlignment="1" applyProtection="1">
      <alignment horizontal="right" indent="1"/>
      <protection locked="0"/>
    </xf>
    <xf numFmtId="166" fontId="2" fillId="0" borderId="5" xfId="0" applyNumberFormat="1" applyFont="1" applyFill="1" applyBorder="1" applyAlignment="1" applyProtection="1">
      <alignment horizontal="right" vertical="top"/>
      <protection locked="0"/>
    </xf>
    <xf numFmtId="0" fontId="4" fillId="3" borderId="4" xfId="0" applyNumberFormat="1" applyFont="1" applyFill="1" applyBorder="1" applyAlignment="1" applyProtection="1">
      <alignment horizontal="center" vertical="top"/>
      <protection locked="0"/>
    </xf>
    <xf numFmtId="0" fontId="4" fillId="3" borderId="4" xfId="0" applyNumberFormat="1" applyFont="1" applyFill="1" applyBorder="1" applyAlignment="1" applyProtection="1">
      <alignment horizontal="right" indent="1"/>
      <protection locked="0"/>
    </xf>
    <xf numFmtId="0" fontId="3" fillId="0" borderId="0" xfId="0" applyFont="1" applyBorder="1" applyAlignment="1">
      <alignment horizontal="right" vertical="top" wrapText="1" indent="1"/>
    </xf>
    <xf numFmtId="0" fontId="4" fillId="0" borderId="13" xfId="0" applyFont="1" applyBorder="1" applyAlignment="1">
      <alignment horizontal="left" indent="1"/>
    </xf>
    <xf numFmtId="0" fontId="2" fillId="0" borderId="5" xfId="0" applyFont="1" applyBorder="1" applyAlignment="1">
      <alignment horizontal="left" indent="1"/>
    </xf>
    <xf numFmtId="49" fontId="2" fillId="0" borderId="0" xfId="0" applyNumberFormat="1" applyFont="1" applyBorder="1" applyAlignment="1">
      <alignment horizontal="left" vertical="top" indent="1"/>
    </xf>
    <xf numFmtId="49" fontId="2" fillId="0" borderId="0" xfId="0" applyNumberFormat="1" applyFont="1" applyAlignment="1">
      <alignment horizontal="left" vertical="top" indent="1"/>
    </xf>
    <xf numFmtId="0" fontId="2" fillId="0" borderId="0" xfId="0" applyFont="1" applyAlignment="1">
      <alignment horizontal="left" indent="1"/>
    </xf>
    <xf numFmtId="164" fontId="5" fillId="0" borderId="5" xfId="0" applyNumberFormat="1" applyFont="1" applyFill="1" applyBorder="1" applyAlignment="1" applyProtection="1">
      <protection locked="0"/>
    </xf>
    <xf numFmtId="164" fontId="2" fillId="2" borderId="5" xfId="0" applyNumberFormat="1" applyFont="1" applyFill="1" applyBorder="1" applyAlignment="1" applyProtection="1">
      <alignment horizontal="left"/>
      <protection locked="0"/>
    </xf>
    <xf numFmtId="10" fontId="2" fillId="0" borderId="5" xfId="0" applyNumberFormat="1" applyFont="1" applyFill="1" applyBorder="1" applyAlignment="1"/>
    <xf numFmtId="49" fontId="2" fillId="0" borderId="14" xfId="0" applyNumberFormat="1" applyFont="1" applyFill="1" applyBorder="1" applyAlignment="1" applyProtection="1">
      <alignment horizontal="left" vertical="top" wrapText="1" indent="1"/>
      <protection locked="0"/>
    </xf>
    <xf numFmtId="0" fontId="2" fillId="0" borderId="14" xfId="0" applyFont="1" applyBorder="1" applyAlignment="1"/>
    <xf numFmtId="0" fontId="2" fillId="0" borderId="14" xfId="0" applyFont="1" applyBorder="1" applyAlignment="1">
      <alignment horizontal="center"/>
    </xf>
    <xf numFmtId="164" fontId="2" fillId="0" borderId="14" xfId="0" applyNumberFormat="1" applyFont="1" applyBorder="1" applyAlignment="1"/>
    <xf numFmtId="0" fontId="2" fillId="0" borderId="5" xfId="0" applyNumberFormat="1" applyFont="1" applyFill="1" applyBorder="1" applyAlignment="1" applyProtection="1">
      <alignment horizontal="left" vertical="top" wrapText="1" indent="1"/>
      <protection locked="0"/>
    </xf>
    <xf numFmtId="164" fontId="2" fillId="0" borderId="5" xfId="0" applyNumberFormat="1" applyFont="1" applyFill="1" applyBorder="1" applyAlignment="1">
      <alignment vertical="top"/>
    </xf>
    <xf numFmtId="164" fontId="4" fillId="0" borderId="5" xfId="0" applyNumberFormat="1" applyFont="1" applyFill="1" applyBorder="1" applyAlignment="1" applyProtection="1">
      <alignment horizontal="left"/>
      <protection locked="0"/>
    </xf>
    <xf numFmtId="49" fontId="2" fillId="0" borderId="5" xfId="0" applyNumberFormat="1" applyFont="1" applyBorder="1" applyAlignment="1">
      <alignment horizontal="left" vertical="top" wrapText="1" indent="1"/>
    </xf>
    <xf numFmtId="164" fontId="2" fillId="0" borderId="5" xfId="0" applyNumberFormat="1" applyFont="1" applyFill="1" applyBorder="1" applyAlignment="1" applyProtection="1">
      <protection locked="0"/>
    </xf>
    <xf numFmtId="164" fontId="2" fillId="0" borderId="5" xfId="0" applyNumberFormat="1" applyFont="1" applyFill="1" applyBorder="1" applyAlignment="1" applyProtection="1">
      <alignment horizontal="left"/>
      <protection locked="0"/>
    </xf>
    <xf numFmtId="0" fontId="2" fillId="0" borderId="5" xfId="0" applyNumberFormat="1" applyFont="1" applyFill="1" applyBorder="1" applyAlignment="1" applyProtection="1">
      <alignment horizontal="center"/>
      <protection locked="0"/>
    </xf>
    <xf numFmtId="0" fontId="4" fillId="3" borderId="3" xfId="0" applyNumberFormat="1" applyFont="1" applyFill="1" applyBorder="1" applyAlignment="1" applyProtection="1">
      <alignment horizontal="left" vertical="top" wrapText="1"/>
      <protection locked="0"/>
    </xf>
    <xf numFmtId="0" fontId="2" fillId="3" borderId="4" xfId="0" applyNumberFormat="1" applyFont="1" applyFill="1" applyBorder="1" applyAlignment="1" applyProtection="1">
      <alignment horizontal="center" wrapText="1"/>
      <protection locked="0"/>
    </xf>
    <xf numFmtId="164" fontId="2" fillId="3" borderId="12" xfId="0" applyNumberFormat="1" applyFont="1" applyFill="1" applyBorder="1" applyAlignment="1" applyProtection="1">
      <alignment horizontal="left"/>
      <protection locked="0"/>
    </xf>
    <xf numFmtId="49" fontId="2" fillId="3" borderId="3" xfId="0" applyNumberFormat="1" applyFont="1" applyFill="1" applyBorder="1" applyAlignment="1" applyProtection="1">
      <alignment horizontal="left" vertical="top" wrapText="1" indent="1"/>
      <protection locked="0"/>
    </xf>
    <xf numFmtId="0" fontId="2" fillId="3" borderId="4" xfId="0" applyNumberFormat="1" applyFont="1" applyFill="1" applyBorder="1" applyAlignment="1" applyProtection="1">
      <protection locked="0"/>
    </xf>
    <xf numFmtId="0" fontId="2" fillId="3" borderId="4" xfId="0" applyNumberFormat="1" applyFont="1" applyFill="1" applyBorder="1" applyAlignment="1" applyProtection="1">
      <alignment horizontal="left"/>
      <protection locked="0"/>
    </xf>
    <xf numFmtId="0" fontId="2" fillId="3" borderId="12" xfId="0" applyNumberFormat="1" applyFont="1" applyFill="1" applyBorder="1" applyAlignment="1" applyProtection="1">
      <protection locked="0"/>
    </xf>
    <xf numFmtId="0" fontId="2" fillId="0" borderId="0" xfId="0" applyFont="1" applyAlignment="1">
      <alignment horizontal="right"/>
    </xf>
    <xf numFmtId="4" fontId="2" fillId="3" borderId="4" xfId="0" applyNumberFormat="1" applyFont="1" applyFill="1" applyBorder="1" applyAlignment="1" applyProtection="1">
      <alignment horizontal="right" indent="1"/>
      <protection locked="0"/>
    </xf>
    <xf numFmtId="4" fontId="2" fillId="0" borderId="1" xfId="0" applyNumberFormat="1" applyFont="1" applyFill="1" applyBorder="1" applyAlignment="1" applyProtection="1">
      <alignment horizontal="right" indent="1"/>
      <protection locked="0"/>
    </xf>
    <xf numFmtId="4" fontId="2" fillId="0" borderId="5" xfId="0" applyNumberFormat="1" applyFont="1" applyFill="1" applyBorder="1" applyAlignment="1" applyProtection="1">
      <alignment horizontal="right" indent="1"/>
      <protection locked="0"/>
    </xf>
    <xf numFmtId="0" fontId="4" fillId="3" borderId="3"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center" wrapText="1"/>
      <protection locked="0"/>
    </xf>
    <xf numFmtId="4" fontId="2" fillId="2" borderId="1" xfId="0" applyNumberFormat="1" applyFont="1" applyFill="1" applyBorder="1" applyAlignment="1" applyProtection="1">
      <alignment horizontal="right" indent="1"/>
      <protection locked="0"/>
    </xf>
    <xf numFmtId="0" fontId="2" fillId="0" borderId="1" xfId="0" applyFont="1" applyFill="1" applyBorder="1" applyAlignment="1">
      <alignment horizontal="left" vertical="top" wrapText="1" indent="1"/>
    </xf>
    <xf numFmtId="0" fontId="4" fillId="0" borderId="7" xfId="0" applyNumberFormat="1" applyFont="1" applyFill="1" applyBorder="1" applyAlignment="1" applyProtection="1">
      <protection locked="0"/>
    </xf>
    <xf numFmtId="0" fontId="4" fillId="0" borderId="0" xfId="0" applyNumberFormat="1" applyFont="1" applyFill="1" applyBorder="1" applyAlignment="1" applyProtection="1">
      <protection locked="0"/>
    </xf>
    <xf numFmtId="164" fontId="2" fillId="2" borderId="1" xfId="0" applyNumberFormat="1" applyFont="1" applyFill="1" applyBorder="1" applyAlignment="1" applyProtection="1">
      <protection locked="0"/>
    </xf>
    <xf numFmtId="4" fontId="2" fillId="0" borderId="8" xfId="0" applyNumberFormat="1" applyFont="1" applyFill="1" applyBorder="1" applyAlignment="1">
      <alignment horizontal="right" indent="1"/>
    </xf>
    <xf numFmtId="164" fontId="2" fillId="0" borderId="0" xfId="0" applyNumberFormat="1" applyFont="1" applyBorder="1"/>
    <xf numFmtId="2" fontId="2" fillId="0" borderId="0" xfId="0" applyNumberFormat="1" applyFont="1" applyFill="1"/>
    <xf numFmtId="2" fontId="2" fillId="0" borderId="0" xfId="0" applyNumberFormat="1" applyFont="1" applyFill="1" applyBorder="1" applyAlignment="1" applyProtection="1">
      <protection locked="0"/>
    </xf>
    <xf numFmtId="164" fontId="4" fillId="0" borderId="1" xfId="0" applyNumberFormat="1" applyFont="1" applyFill="1" applyBorder="1" applyAlignment="1" applyProtection="1">
      <alignment horizontal="left" vertical="top"/>
      <protection locked="0"/>
    </xf>
    <xf numFmtId="0" fontId="2" fillId="0" borderId="0" xfId="0" applyFont="1" applyFill="1" applyAlignment="1">
      <alignment vertical="top"/>
    </xf>
    <xf numFmtId="164" fontId="2" fillId="2" borderId="1" xfId="0" applyNumberFormat="1" applyFont="1" applyFill="1" applyBorder="1" applyAlignment="1">
      <alignment horizontal="left"/>
    </xf>
    <xf numFmtId="49" fontId="2" fillId="0" borderId="0" xfId="0" applyNumberFormat="1" applyFont="1" applyFill="1" applyBorder="1" applyAlignment="1" applyProtection="1">
      <protection locked="0"/>
    </xf>
    <xf numFmtId="0" fontId="2" fillId="0" borderId="0" xfId="0" applyFont="1" applyBorder="1" applyAlignment="1"/>
    <xf numFmtId="0" fontId="2" fillId="0" borderId="10" xfId="0" applyFont="1" applyBorder="1" applyAlignment="1"/>
    <xf numFmtId="49" fontId="2" fillId="0" borderId="10" xfId="0" applyNumberFormat="1" applyFont="1" applyFill="1" applyBorder="1" applyAlignment="1" applyProtection="1">
      <alignment horizontal="center" vertical="top"/>
      <protection locked="0"/>
    </xf>
    <xf numFmtId="0" fontId="2" fillId="0" borderId="10" xfId="0" applyFont="1" applyBorder="1" applyAlignment="1"/>
    <xf numFmtId="49" fontId="4" fillId="0" borderId="14" xfId="0" applyNumberFormat="1" applyFont="1" applyFill="1" applyBorder="1" applyAlignment="1" applyProtection="1">
      <alignment horizontal="center" vertical="top" shrinkToFit="1"/>
      <protection locked="0"/>
    </xf>
    <xf numFmtId="49" fontId="2" fillId="0" borderId="2" xfId="0" applyNumberFormat="1" applyFont="1" applyBorder="1" applyAlignment="1">
      <alignment horizontal="center" vertical="top" shrinkToFit="1"/>
    </xf>
    <xf numFmtId="0" fontId="4" fillId="0" borderId="14" xfId="0" applyNumberFormat="1" applyFont="1" applyFill="1" applyBorder="1" applyAlignment="1" applyProtection="1">
      <alignment horizontal="left" vertical="top" indent="1" shrinkToFit="1"/>
      <protection locked="0"/>
    </xf>
    <xf numFmtId="0" fontId="2" fillId="0" borderId="2" xfId="0" applyFont="1" applyBorder="1" applyAlignment="1">
      <alignment horizontal="left" vertical="top" indent="1"/>
    </xf>
    <xf numFmtId="0" fontId="4" fillId="0" borderId="1" xfId="0" applyNumberFormat="1" applyFont="1" applyFill="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vertical="center"/>
    </xf>
    <xf numFmtId="165" fontId="4" fillId="0" borderId="14" xfId="0" applyNumberFormat="1" applyFont="1" applyFill="1" applyBorder="1" applyAlignment="1" applyProtection="1">
      <alignment horizontal="center" vertical="top" wrapText="1"/>
      <protection locked="0"/>
    </xf>
    <xf numFmtId="0" fontId="2" fillId="0" borderId="2" xfId="0" applyFont="1" applyBorder="1" applyAlignment="1">
      <alignment vertical="top"/>
    </xf>
    <xf numFmtId="49" fontId="2" fillId="0" borderId="0" xfId="0" applyNumberFormat="1" applyFont="1" applyFill="1" applyBorder="1" applyAlignment="1" applyProtection="1">
      <alignment horizontal="left"/>
      <protection locked="0"/>
    </xf>
    <xf numFmtId="49" fontId="2" fillId="0" borderId="0" xfId="0" applyNumberFormat="1" applyFont="1" applyFill="1" applyBorder="1" applyAlignment="1" applyProtection="1">
      <protection locked="0"/>
    </xf>
    <xf numFmtId="0" fontId="2" fillId="0" borderId="0" xfId="0" applyFont="1" applyBorder="1" applyAlignment="1"/>
    <xf numFmtId="49" fontId="2" fillId="0" borderId="0" xfId="0" applyNumberFormat="1" applyFont="1" applyFill="1" applyBorder="1" applyAlignment="1" applyProtection="1">
      <alignment horizontal="left" indent="1"/>
      <protection locked="0"/>
    </xf>
  </cellXfs>
  <cellStyles count="4">
    <cellStyle name="Moneda 2" xfId="2" xr:uid="{00000000-0005-0000-0000-000001000000}"/>
    <cellStyle name="Normal" xfId="0" builtinId="0"/>
    <cellStyle name="Normal 2" xfId="1" xr:uid="{00000000-0005-0000-0000-000003000000}"/>
    <cellStyle name="Porcentual 2" xfId="3"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109904</xdr:colOff>
      <xdr:row>0</xdr:row>
      <xdr:rowOff>28683</xdr:rowOff>
    </xdr:from>
    <xdr:to>
      <xdr:col>7</xdr:col>
      <xdr:colOff>820609</xdr:colOff>
      <xdr:row>5</xdr:row>
      <xdr:rowOff>131616</xdr:rowOff>
    </xdr:to>
    <xdr:pic>
      <xdr:nvPicPr>
        <xdr:cNvPr id="2" name="Imagen 1">
          <a:extLst>
            <a:ext uri="{FF2B5EF4-FFF2-40B4-BE49-F238E27FC236}">
              <a16:creationId xmlns:a16="http://schemas.microsoft.com/office/drawing/2014/main" id="{4F2F0C43-EF77-4765-AA1E-34BF9CCDC0F6}"/>
            </a:ext>
          </a:extLst>
        </xdr:cNvPr>
        <xdr:cNvPicPr>
          <a:picLocks noChangeAspect="1"/>
        </xdr:cNvPicPr>
      </xdr:nvPicPr>
      <xdr:blipFill>
        <a:blip xmlns:r="http://schemas.openxmlformats.org/officeDocument/2006/relationships" r:embed="rId1"/>
        <a:stretch>
          <a:fillRect/>
        </a:stretch>
      </xdr:blipFill>
      <xdr:spPr>
        <a:xfrm>
          <a:off x="9149129" y="28683"/>
          <a:ext cx="710705" cy="8649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C070A-2F75-4FCB-983B-D8212F8E2E74}">
  <dimension ref="A1:N305"/>
  <sheetViews>
    <sheetView showGridLines="0" tabSelected="1" zoomScaleNormal="100" workbookViewId="0">
      <pane ySplit="10" topLeftCell="A279" activePane="bottomLeft" state="frozen"/>
      <selection pane="bottomLeft" activeCell="D280" sqref="D280"/>
    </sheetView>
  </sheetViews>
  <sheetFormatPr baseColWidth="10" defaultColWidth="11.42578125" defaultRowHeight="12" customHeight="1" x14ac:dyDescent="0.2"/>
  <cols>
    <col min="1" max="1" width="9.85546875" style="71" customWidth="1"/>
    <col min="2" max="2" width="60.28515625" style="72" customWidth="1"/>
    <col min="3" max="3" width="6.7109375" style="1" customWidth="1"/>
    <col min="4" max="4" width="11" style="1" customWidth="1"/>
    <col min="5" max="5" width="15.28515625" style="1" customWidth="1"/>
    <col min="6" max="6" width="16.42578125" style="1" customWidth="1"/>
    <col min="7" max="7" width="16" style="1" customWidth="1"/>
    <col min="8" max="8" width="13.7109375" style="1" customWidth="1"/>
    <col min="9" max="13" width="11.42578125" style="1"/>
    <col min="14" max="14" width="12.42578125" style="1" bestFit="1" customWidth="1"/>
    <col min="15" max="16384" width="11.42578125" style="1"/>
  </cols>
  <sheetData>
    <row r="1" spans="1:8" ht="12" customHeight="1" x14ac:dyDescent="0.2">
      <c r="A1" s="68" t="s">
        <v>454</v>
      </c>
      <c r="B1" s="69"/>
      <c r="C1" s="18"/>
      <c r="D1" s="18"/>
      <c r="E1" s="18"/>
      <c r="F1" s="18"/>
      <c r="G1" s="19"/>
      <c r="H1" s="19"/>
    </row>
    <row r="2" spans="1:8" ht="12" customHeight="1" x14ac:dyDescent="0.2">
      <c r="A2" s="20"/>
      <c r="B2" s="9"/>
      <c r="C2" s="113"/>
      <c r="D2" s="113"/>
      <c r="E2" s="113"/>
      <c r="F2" s="113"/>
      <c r="G2" s="21"/>
      <c r="H2" s="21"/>
    </row>
    <row r="3" spans="1:8" ht="12" customHeight="1" x14ac:dyDescent="0.2">
      <c r="A3" s="22" t="s">
        <v>455</v>
      </c>
      <c r="B3" s="9"/>
      <c r="C3" s="113"/>
      <c r="D3" s="113"/>
      <c r="E3" s="113"/>
      <c r="F3" s="113"/>
      <c r="G3" s="21"/>
      <c r="H3" s="21"/>
    </row>
    <row r="4" spans="1:8" ht="12" customHeight="1" x14ac:dyDescent="0.2">
      <c r="A4" s="20"/>
      <c r="B4" s="9"/>
      <c r="C4" s="113"/>
      <c r="D4" s="113"/>
      <c r="E4" s="113"/>
      <c r="F4" s="16" t="s">
        <v>210</v>
      </c>
      <c r="G4" s="105"/>
      <c r="H4" s="21"/>
    </row>
    <row r="5" spans="1:8" ht="12" customHeight="1" x14ac:dyDescent="0.2">
      <c r="A5" s="20" t="s">
        <v>313</v>
      </c>
      <c r="B5" s="9"/>
      <c r="C5" s="41">
        <v>45627</v>
      </c>
      <c r="D5" s="113"/>
      <c r="E5" s="113"/>
      <c r="F5" s="16" t="s">
        <v>209</v>
      </c>
      <c r="G5" s="105"/>
      <c r="H5" s="21"/>
    </row>
    <row r="6" spans="1:8" ht="12" customHeight="1" x14ac:dyDescent="0.2">
      <c r="A6" s="23"/>
      <c r="B6" s="24"/>
      <c r="C6" s="114"/>
      <c r="D6" s="114"/>
      <c r="E6" s="114"/>
      <c r="F6" s="25"/>
      <c r="G6" s="31"/>
      <c r="H6" s="26"/>
    </row>
    <row r="7" spans="1:8" ht="3" customHeight="1" x14ac:dyDescent="0.2">
      <c r="A7" s="8"/>
      <c r="B7" s="9"/>
      <c r="C7" s="113"/>
      <c r="D7" s="7"/>
      <c r="E7" s="113"/>
      <c r="F7" s="16"/>
      <c r="G7" s="17"/>
      <c r="H7" s="113"/>
    </row>
    <row r="8" spans="1:8" ht="12" customHeight="1" x14ac:dyDescent="0.2">
      <c r="A8" s="117" t="s">
        <v>216</v>
      </c>
      <c r="B8" s="119" t="s">
        <v>217</v>
      </c>
      <c r="C8" s="121" t="s">
        <v>218</v>
      </c>
      <c r="D8" s="122"/>
      <c r="E8" s="121" t="s">
        <v>219</v>
      </c>
      <c r="F8" s="122"/>
      <c r="G8" s="123"/>
      <c r="H8" s="124" t="s">
        <v>286</v>
      </c>
    </row>
    <row r="9" spans="1:8" ht="12" customHeight="1" x14ac:dyDescent="0.2">
      <c r="A9" s="118"/>
      <c r="B9" s="120"/>
      <c r="C9" s="11" t="s">
        <v>301</v>
      </c>
      <c r="D9" s="12" t="s">
        <v>300</v>
      </c>
      <c r="E9" s="13" t="s">
        <v>220</v>
      </c>
      <c r="F9" s="14" t="s">
        <v>221</v>
      </c>
      <c r="G9" s="15" t="s">
        <v>222</v>
      </c>
      <c r="H9" s="125"/>
    </row>
    <row r="10" spans="1:8" ht="3" customHeight="1" x14ac:dyDescent="0.2">
      <c r="A10" s="115"/>
      <c r="B10" s="116"/>
      <c r="C10" s="116"/>
      <c r="D10" s="116"/>
      <c r="E10" s="116"/>
      <c r="F10" s="116"/>
      <c r="G10" s="116"/>
      <c r="H10" s="116"/>
    </row>
    <row r="11" spans="1:8" ht="12" customHeight="1" x14ac:dyDescent="0.2">
      <c r="A11" s="76"/>
      <c r="B11" s="77"/>
      <c r="C11" s="78"/>
      <c r="D11" s="77"/>
      <c r="E11" s="79"/>
      <c r="F11" s="77"/>
      <c r="G11" s="77"/>
      <c r="H11" s="77"/>
    </row>
    <row r="12" spans="1:8" ht="12" customHeight="1" x14ac:dyDescent="0.2">
      <c r="A12" s="43" t="s">
        <v>59</v>
      </c>
      <c r="B12" s="27" t="s">
        <v>223</v>
      </c>
      <c r="C12" s="36"/>
      <c r="D12" s="29"/>
      <c r="E12" s="47"/>
      <c r="F12" s="30"/>
      <c r="G12" s="5">
        <f>SUBTOTAL(109,F12:F28)</f>
        <v>13310531.923</v>
      </c>
      <c r="H12" s="6">
        <f>G12/$G$288</f>
        <v>2.2720211200329663E-2</v>
      </c>
    </row>
    <row r="13" spans="1:8" s="33" customFormat="1" ht="12" customHeight="1" x14ac:dyDescent="0.2">
      <c r="A13" s="40" t="s">
        <v>232</v>
      </c>
      <c r="B13" s="10" t="s">
        <v>290</v>
      </c>
      <c r="C13" s="53"/>
      <c r="D13" s="96"/>
      <c r="E13" s="54"/>
      <c r="F13" s="2"/>
      <c r="G13" s="37"/>
      <c r="H13" s="38"/>
    </row>
    <row r="14" spans="1:8" s="33" customFormat="1" ht="24" customHeight="1" x14ac:dyDescent="0.2">
      <c r="A14" s="40" t="s">
        <v>236</v>
      </c>
      <c r="B14" s="52" t="s">
        <v>233</v>
      </c>
      <c r="C14" s="53" t="s">
        <v>297</v>
      </c>
      <c r="D14" s="96">
        <v>13</v>
      </c>
      <c r="E14" s="54">
        <v>12043.53</v>
      </c>
      <c r="F14" s="2">
        <f t="shared" ref="F14:F18" si="0">D14*E14</f>
        <v>156565.89000000001</v>
      </c>
      <c r="G14" s="37"/>
      <c r="H14" s="38">
        <f>F14/$G$288</f>
        <v>2.6724777853700073E-4</v>
      </c>
    </row>
    <row r="15" spans="1:8" s="33" customFormat="1" ht="12" customHeight="1" x14ac:dyDescent="0.2">
      <c r="A15" s="40" t="s">
        <v>237</v>
      </c>
      <c r="B15" s="10" t="s">
        <v>418</v>
      </c>
      <c r="C15" s="53" t="s">
        <v>297</v>
      </c>
      <c r="D15" s="96">
        <v>11.1</v>
      </c>
      <c r="E15" s="54">
        <v>60172.19</v>
      </c>
      <c r="F15" s="2">
        <f t="shared" si="0"/>
        <v>667911.30900000001</v>
      </c>
      <c r="G15" s="37"/>
      <c r="H15" s="38">
        <f>F15/$G$288</f>
        <v>1.1400811095570705E-3</v>
      </c>
    </row>
    <row r="16" spans="1:8" s="33" customFormat="1" ht="24" customHeight="1" x14ac:dyDescent="0.2">
      <c r="A16" s="40" t="s">
        <v>238</v>
      </c>
      <c r="B16" s="10" t="s">
        <v>422</v>
      </c>
      <c r="C16" s="99" t="s">
        <v>246</v>
      </c>
      <c r="D16" s="96">
        <v>25.5</v>
      </c>
      <c r="E16" s="54">
        <v>26705.06</v>
      </c>
      <c r="F16" s="32">
        <f t="shared" si="0"/>
        <v>680979.03</v>
      </c>
      <c r="G16" s="37"/>
      <c r="H16" s="38">
        <f>F16/$G$288</f>
        <v>1.162386858323876E-3</v>
      </c>
    </row>
    <row r="17" spans="1:8" s="33" customFormat="1" ht="24" customHeight="1" x14ac:dyDescent="0.2">
      <c r="A17" s="40" t="s">
        <v>239</v>
      </c>
      <c r="B17" s="10" t="s">
        <v>414</v>
      </c>
      <c r="C17" s="53" t="s">
        <v>297</v>
      </c>
      <c r="D17" s="96">
        <v>116.7</v>
      </c>
      <c r="E17" s="54">
        <v>17589.22</v>
      </c>
      <c r="F17" s="2">
        <f t="shared" si="0"/>
        <v>2052661.9740000002</v>
      </c>
      <c r="G17" s="37"/>
      <c r="H17" s="38">
        <f>F17/$G$288</f>
        <v>3.5037603186675891E-3</v>
      </c>
    </row>
    <row r="18" spans="1:8" s="33" customFormat="1" ht="12" customHeight="1" x14ac:dyDescent="0.2">
      <c r="A18" s="40" t="s">
        <v>130</v>
      </c>
      <c r="B18" s="10" t="s">
        <v>413</v>
      </c>
      <c r="C18" s="99" t="s">
        <v>68</v>
      </c>
      <c r="D18" s="96">
        <v>3</v>
      </c>
      <c r="E18" s="54">
        <v>26151.23</v>
      </c>
      <c r="F18" s="32">
        <f t="shared" si="0"/>
        <v>78453.69</v>
      </c>
      <c r="G18" s="37"/>
      <c r="H18" s="38">
        <f>F18/$G$288</f>
        <v>1.3391533986445263E-4</v>
      </c>
    </row>
    <row r="19" spans="1:8" s="33" customFormat="1" ht="12" customHeight="1" x14ac:dyDescent="0.2">
      <c r="A19" s="40" t="s">
        <v>27</v>
      </c>
      <c r="B19" s="10" t="s">
        <v>30</v>
      </c>
      <c r="C19" s="53"/>
      <c r="D19" s="96"/>
      <c r="E19" s="54"/>
      <c r="F19" s="2"/>
      <c r="G19" s="37"/>
      <c r="H19" s="38"/>
    </row>
    <row r="20" spans="1:8" s="110" customFormat="1" ht="12" customHeight="1" x14ac:dyDescent="0.2">
      <c r="A20" s="40" t="s">
        <v>92</v>
      </c>
      <c r="B20" s="10" t="s">
        <v>108</v>
      </c>
      <c r="C20" s="53" t="s">
        <v>246</v>
      </c>
      <c r="D20" s="96">
        <v>40</v>
      </c>
      <c r="E20" s="54">
        <v>39809.4</v>
      </c>
      <c r="F20" s="2">
        <f>D20*E20</f>
        <v>1592376</v>
      </c>
      <c r="G20" s="109"/>
      <c r="H20" s="38">
        <f>F20/$G$288</f>
        <v>2.7180821352315947E-3</v>
      </c>
    </row>
    <row r="21" spans="1:8" s="33" customFormat="1" ht="12" customHeight="1" x14ac:dyDescent="0.2">
      <c r="A21" s="40" t="s">
        <v>28</v>
      </c>
      <c r="B21" s="52" t="s">
        <v>31</v>
      </c>
      <c r="C21" s="53"/>
      <c r="D21" s="96"/>
      <c r="E21" s="54"/>
      <c r="F21" s="2"/>
      <c r="G21" s="37"/>
      <c r="H21" s="38"/>
    </row>
    <row r="22" spans="1:8" s="33" customFormat="1" ht="24" customHeight="1" x14ac:dyDescent="0.2">
      <c r="A22" s="40" t="s">
        <v>93</v>
      </c>
      <c r="B22" s="10" t="s">
        <v>206</v>
      </c>
      <c r="C22" s="53" t="s">
        <v>297</v>
      </c>
      <c r="D22" s="96">
        <v>25</v>
      </c>
      <c r="E22" s="111">
        <v>138027.26999999999</v>
      </c>
      <c r="F22" s="2">
        <f>D22*E22</f>
        <v>3450681.7499999995</v>
      </c>
      <c r="G22" s="37"/>
      <c r="H22" s="38">
        <f>F22/$G$288</f>
        <v>5.8900890361602383E-3</v>
      </c>
    </row>
    <row r="23" spans="1:8" s="33" customFormat="1" ht="24" customHeight="1" x14ac:dyDescent="0.2">
      <c r="A23" s="40" t="s">
        <v>47</v>
      </c>
      <c r="B23" s="10" t="s">
        <v>268</v>
      </c>
      <c r="C23" s="99" t="s">
        <v>297</v>
      </c>
      <c r="D23" s="96">
        <v>20</v>
      </c>
      <c r="E23" s="54">
        <v>113511.44</v>
      </c>
      <c r="F23" s="32">
        <f>D23*E23</f>
        <v>2270228.7999999998</v>
      </c>
      <c r="G23" s="37"/>
      <c r="H23" s="38">
        <f>F23/$G$288</f>
        <v>3.8751327225280091E-3</v>
      </c>
    </row>
    <row r="24" spans="1:8" s="33" customFormat="1" ht="12" customHeight="1" x14ac:dyDescent="0.2">
      <c r="A24" s="40" t="s">
        <v>29</v>
      </c>
      <c r="B24" s="10" t="s">
        <v>32</v>
      </c>
      <c r="C24" s="53"/>
      <c r="D24" s="96"/>
      <c r="E24" s="54"/>
      <c r="F24" s="2"/>
      <c r="G24" s="37"/>
      <c r="H24" s="38"/>
    </row>
    <row r="25" spans="1:8" s="33" customFormat="1" ht="36" customHeight="1" x14ac:dyDescent="0.2">
      <c r="A25" s="40" t="s">
        <v>37</v>
      </c>
      <c r="B25" s="10" t="s">
        <v>211</v>
      </c>
      <c r="C25" s="53" t="s">
        <v>68</v>
      </c>
      <c r="D25" s="96">
        <v>1</v>
      </c>
      <c r="E25" s="54">
        <v>878360.52</v>
      </c>
      <c r="F25" s="2">
        <f t="shared" ref="F25:F27" si="1">D25*E25</f>
        <v>878360.52</v>
      </c>
      <c r="G25" s="37"/>
      <c r="H25" s="38">
        <f>F25/$G$288</f>
        <v>1.4993042081171369E-3</v>
      </c>
    </row>
    <row r="26" spans="1:8" s="33" customFormat="1" ht="12" customHeight="1" x14ac:dyDescent="0.2">
      <c r="A26" s="40" t="s">
        <v>126</v>
      </c>
      <c r="B26" s="10" t="s">
        <v>33</v>
      </c>
      <c r="C26" s="53"/>
      <c r="D26" s="96"/>
      <c r="E26" s="54"/>
      <c r="F26" s="2"/>
      <c r="G26" s="37"/>
      <c r="H26" s="38"/>
    </row>
    <row r="27" spans="1:8" s="33" customFormat="1" ht="36" customHeight="1" x14ac:dyDescent="0.2">
      <c r="A27" s="40" t="s">
        <v>105</v>
      </c>
      <c r="B27" s="10" t="s">
        <v>75</v>
      </c>
      <c r="C27" s="53" t="s">
        <v>297</v>
      </c>
      <c r="D27" s="96">
        <v>384</v>
      </c>
      <c r="E27" s="54">
        <v>3860.19</v>
      </c>
      <c r="F27" s="2">
        <f t="shared" si="1"/>
        <v>1482312.96</v>
      </c>
      <c r="G27" s="37"/>
      <c r="H27" s="38">
        <f>F27/$G$288</f>
        <v>2.5302116933426941E-3</v>
      </c>
    </row>
    <row r="28" spans="1:8" s="42" customFormat="1" ht="12" customHeight="1" x14ac:dyDescent="0.2">
      <c r="A28" s="45"/>
      <c r="B28" s="80"/>
      <c r="C28" s="62"/>
      <c r="D28" s="63"/>
      <c r="E28" s="81"/>
      <c r="F28" s="74"/>
      <c r="G28" s="82"/>
      <c r="H28" s="75"/>
    </row>
    <row r="29" spans="1:8" s="33" customFormat="1" ht="12" customHeight="1" x14ac:dyDescent="0.2">
      <c r="A29" s="44" t="s">
        <v>58</v>
      </c>
      <c r="B29" s="87" t="s">
        <v>34</v>
      </c>
      <c r="C29" s="88"/>
      <c r="D29" s="95"/>
      <c r="E29" s="47"/>
      <c r="F29" s="89"/>
      <c r="G29" s="5">
        <f>SUBTOTAL(109,F29:F34)</f>
        <v>44708464.949000001</v>
      </c>
      <c r="H29" s="6">
        <f>G29/$G$288</f>
        <v>7.6314438217798333E-2</v>
      </c>
    </row>
    <row r="30" spans="1:8" s="33" customFormat="1" ht="12" customHeight="1" x14ac:dyDescent="0.2">
      <c r="A30" s="55" t="s">
        <v>138</v>
      </c>
      <c r="B30" s="56" t="s">
        <v>104</v>
      </c>
      <c r="C30" s="53" t="s">
        <v>67</v>
      </c>
      <c r="D30" s="96">
        <v>8.1</v>
      </c>
      <c r="E30" s="104">
        <v>21986.52</v>
      </c>
      <c r="F30" s="2">
        <f t="shared" ref="F30:F33" si="2">D30*E30</f>
        <v>178090.81200000001</v>
      </c>
      <c r="G30" s="3"/>
      <c r="H30" s="38">
        <f>F30/$G$288</f>
        <v>3.0398941867127398E-4</v>
      </c>
    </row>
    <row r="31" spans="1:8" s="33" customFormat="1" ht="36" customHeight="1" x14ac:dyDescent="0.2">
      <c r="A31" s="55" t="s">
        <v>44</v>
      </c>
      <c r="B31" s="101" t="s">
        <v>403</v>
      </c>
      <c r="C31" s="53" t="s">
        <v>67</v>
      </c>
      <c r="D31" s="96">
        <v>497.65</v>
      </c>
      <c r="E31" s="104">
        <v>59163.58</v>
      </c>
      <c r="F31" s="2">
        <f t="shared" si="2"/>
        <v>29442755.587000001</v>
      </c>
      <c r="G31" s="3"/>
      <c r="H31" s="38">
        <f>F31/$G$288</f>
        <v>5.0256866451777051E-2</v>
      </c>
    </row>
    <row r="32" spans="1:8" s="33" customFormat="1" ht="24" customHeight="1" x14ac:dyDescent="0.2">
      <c r="A32" s="55" t="s">
        <v>35</v>
      </c>
      <c r="B32" s="56" t="s">
        <v>319</v>
      </c>
      <c r="C32" s="53" t="s">
        <v>67</v>
      </c>
      <c r="D32" s="96">
        <v>143</v>
      </c>
      <c r="E32" s="35">
        <v>102017.45</v>
      </c>
      <c r="F32" s="2">
        <f>D32*E32</f>
        <v>14588495.35</v>
      </c>
      <c r="G32" s="3"/>
      <c r="H32" s="38">
        <f>F32/$G$288</f>
        <v>2.4901611548242497E-2</v>
      </c>
    </row>
    <row r="33" spans="1:8" ht="12" customHeight="1" x14ac:dyDescent="0.2">
      <c r="A33" s="55" t="s">
        <v>330</v>
      </c>
      <c r="B33" s="56" t="s">
        <v>382</v>
      </c>
      <c r="C33" s="53" t="s">
        <v>246</v>
      </c>
      <c r="D33" s="96">
        <v>60</v>
      </c>
      <c r="E33" s="35">
        <v>8318.7199999999993</v>
      </c>
      <c r="F33" s="2">
        <f t="shared" si="2"/>
        <v>499123.19999999995</v>
      </c>
      <c r="G33" s="3"/>
      <c r="H33" s="38">
        <f>F33/$G$288</f>
        <v>8.5197079910751374E-4</v>
      </c>
    </row>
    <row r="34" spans="1:8" s="61" customFormat="1" ht="12" customHeight="1" x14ac:dyDescent="0.2">
      <c r="A34" s="45"/>
      <c r="B34" s="58"/>
      <c r="C34" s="62"/>
      <c r="D34" s="63"/>
      <c r="E34" s="60"/>
      <c r="F34" s="59"/>
      <c r="G34" s="59"/>
      <c r="H34" s="59"/>
    </row>
    <row r="35" spans="1:8" ht="12" customHeight="1" x14ac:dyDescent="0.2">
      <c r="A35" s="44" t="s">
        <v>282</v>
      </c>
      <c r="B35" s="27" t="s">
        <v>244</v>
      </c>
      <c r="C35" s="88"/>
      <c r="D35" s="95"/>
      <c r="E35" s="48"/>
      <c r="F35" s="28"/>
      <c r="G35" s="5">
        <f>SUBTOTAL(109,F35:F52)</f>
        <v>203643752.36249995</v>
      </c>
      <c r="H35" s="6">
        <f>G35/$G$288</f>
        <v>0.34760662384263391</v>
      </c>
    </row>
    <row r="36" spans="1:8" s="33" customFormat="1" ht="12" customHeight="1" x14ac:dyDescent="0.2">
      <c r="A36" s="40" t="s">
        <v>247</v>
      </c>
      <c r="B36" s="10" t="s">
        <v>125</v>
      </c>
      <c r="C36" s="99"/>
      <c r="D36" s="96"/>
      <c r="E36" s="49"/>
      <c r="F36" s="39"/>
      <c r="G36" s="32"/>
      <c r="H36" s="38"/>
    </row>
    <row r="37" spans="1:8" s="33" customFormat="1" ht="24" customHeight="1" x14ac:dyDescent="0.2">
      <c r="A37" s="40" t="s">
        <v>38</v>
      </c>
      <c r="B37" s="10" t="s">
        <v>379</v>
      </c>
      <c r="C37" s="53" t="s">
        <v>67</v>
      </c>
      <c r="D37" s="96">
        <v>36.4</v>
      </c>
      <c r="E37" s="35">
        <v>804896.54</v>
      </c>
      <c r="F37" s="2">
        <f t="shared" ref="F37:F48" si="3">D37*E37</f>
        <v>29298234.056000002</v>
      </c>
      <c r="G37" s="32"/>
      <c r="H37" s="38">
        <f t="shared" ref="H37:H48" si="4">F37/$G$288</f>
        <v>5.001017760971499E-2</v>
      </c>
    </row>
    <row r="38" spans="1:8" s="33" customFormat="1" ht="24" customHeight="1" x14ac:dyDescent="0.2">
      <c r="A38" s="40" t="s">
        <v>39</v>
      </c>
      <c r="B38" s="10" t="s">
        <v>375</v>
      </c>
      <c r="C38" s="53" t="s">
        <v>67</v>
      </c>
      <c r="D38" s="96">
        <v>13.9</v>
      </c>
      <c r="E38" s="35">
        <v>1059907.82</v>
      </c>
      <c r="F38" s="2">
        <f t="shared" si="3"/>
        <v>14732718.698000001</v>
      </c>
      <c r="G38" s="32"/>
      <c r="H38" s="38">
        <f t="shared" si="4"/>
        <v>2.5147791411341471E-2</v>
      </c>
    </row>
    <row r="39" spans="1:8" s="33" customFormat="1" ht="24" customHeight="1" x14ac:dyDescent="0.2">
      <c r="A39" s="40" t="s">
        <v>331</v>
      </c>
      <c r="B39" s="10" t="s">
        <v>416</v>
      </c>
      <c r="C39" s="53" t="s">
        <v>67</v>
      </c>
      <c r="D39" s="96">
        <v>17.5</v>
      </c>
      <c r="E39" s="35">
        <v>958038.27</v>
      </c>
      <c r="F39" s="2">
        <f t="shared" si="3"/>
        <v>16765669.725</v>
      </c>
      <c r="G39" s="32"/>
      <c r="H39" s="38">
        <f t="shared" si="4"/>
        <v>2.8617906427072314E-2</v>
      </c>
    </row>
    <row r="40" spans="1:8" s="33" customFormat="1" ht="24" customHeight="1" x14ac:dyDescent="0.2">
      <c r="A40" s="40" t="s">
        <v>0</v>
      </c>
      <c r="B40" s="10" t="s">
        <v>383</v>
      </c>
      <c r="C40" s="53" t="s">
        <v>67</v>
      </c>
      <c r="D40" s="96">
        <v>2.4</v>
      </c>
      <c r="E40" s="35">
        <v>754127.15</v>
      </c>
      <c r="F40" s="2">
        <f t="shared" si="3"/>
        <v>1809905.16</v>
      </c>
      <c r="G40" s="32"/>
      <c r="H40" s="38">
        <f t="shared" si="4"/>
        <v>3.0893902456828543E-3</v>
      </c>
    </row>
    <row r="41" spans="1:8" s="33" customFormat="1" ht="24" customHeight="1" x14ac:dyDescent="0.2">
      <c r="A41" s="40" t="s">
        <v>332</v>
      </c>
      <c r="B41" s="10" t="s">
        <v>378</v>
      </c>
      <c r="C41" s="53" t="s">
        <v>67</v>
      </c>
      <c r="D41" s="96">
        <v>2.4</v>
      </c>
      <c r="E41" s="35">
        <v>1177611.6100000001</v>
      </c>
      <c r="F41" s="2">
        <f t="shared" si="3"/>
        <v>2826267.8640000001</v>
      </c>
      <c r="G41" s="32"/>
      <c r="H41" s="38">
        <f t="shared" si="4"/>
        <v>4.824255195078021E-3</v>
      </c>
    </row>
    <row r="42" spans="1:8" s="33" customFormat="1" ht="24" customHeight="1" x14ac:dyDescent="0.2">
      <c r="A42" s="40" t="s">
        <v>40</v>
      </c>
      <c r="B42" s="10" t="s">
        <v>376</v>
      </c>
      <c r="C42" s="53" t="s">
        <v>67</v>
      </c>
      <c r="D42" s="96">
        <v>4.95</v>
      </c>
      <c r="E42" s="35">
        <v>1205842.6599999999</v>
      </c>
      <c r="F42" s="2">
        <f t="shared" si="3"/>
        <v>5968921.1669999994</v>
      </c>
      <c r="G42" s="32"/>
      <c r="H42" s="38">
        <f t="shared" si="4"/>
        <v>1.0188559731262228E-2</v>
      </c>
    </row>
    <row r="43" spans="1:8" s="33" customFormat="1" ht="24.75" customHeight="1" x14ac:dyDescent="0.2">
      <c r="A43" s="40" t="s">
        <v>41</v>
      </c>
      <c r="B43" s="10" t="s">
        <v>417</v>
      </c>
      <c r="C43" s="53" t="s">
        <v>67</v>
      </c>
      <c r="D43" s="96">
        <v>0.45</v>
      </c>
      <c r="E43" s="35">
        <v>1536286.43</v>
      </c>
      <c r="F43" s="2">
        <f>D43*E43</f>
        <v>691328.89350000001</v>
      </c>
      <c r="G43" s="32"/>
      <c r="H43" s="38">
        <f t="shared" si="4"/>
        <v>1.1800534013271839E-3</v>
      </c>
    </row>
    <row r="44" spans="1:8" s="33" customFormat="1" ht="24" customHeight="1" x14ac:dyDescent="0.2">
      <c r="A44" s="40" t="s">
        <v>42</v>
      </c>
      <c r="B44" s="10" t="s">
        <v>415</v>
      </c>
      <c r="C44" s="53" t="s">
        <v>67</v>
      </c>
      <c r="D44" s="96">
        <v>91.2</v>
      </c>
      <c r="E44" s="35">
        <v>1310545.07</v>
      </c>
      <c r="F44" s="2">
        <f t="shared" si="3"/>
        <v>119521710.384</v>
      </c>
      <c r="G44" s="32"/>
      <c r="H44" s="38">
        <f t="shared" si="4"/>
        <v>0.20401577627838841</v>
      </c>
    </row>
    <row r="45" spans="1:8" s="33" customFormat="1" ht="24" customHeight="1" x14ac:dyDescent="0.2">
      <c r="A45" s="40" t="s">
        <v>43</v>
      </c>
      <c r="B45" s="10" t="s">
        <v>377</v>
      </c>
      <c r="C45" s="53" t="s">
        <v>67</v>
      </c>
      <c r="D45" s="96">
        <v>1</v>
      </c>
      <c r="E45" s="35">
        <v>1232558.8899999999</v>
      </c>
      <c r="F45" s="2">
        <f t="shared" si="3"/>
        <v>1232558.8899999999</v>
      </c>
      <c r="G45" s="32"/>
      <c r="H45" s="38">
        <f t="shared" si="4"/>
        <v>2.1038977600327338E-3</v>
      </c>
    </row>
    <row r="46" spans="1:8" s="33" customFormat="1" ht="24.75" customHeight="1" x14ac:dyDescent="0.2">
      <c r="A46" s="40" t="s">
        <v>352</v>
      </c>
      <c r="B46" s="10" t="s">
        <v>394</v>
      </c>
      <c r="C46" s="53" t="s">
        <v>67</v>
      </c>
      <c r="D46" s="96">
        <v>0.35</v>
      </c>
      <c r="E46" s="35">
        <v>1414404.92</v>
      </c>
      <c r="F46" s="2">
        <f t="shared" si="3"/>
        <v>495041.72199999995</v>
      </c>
      <c r="G46" s="32"/>
      <c r="H46" s="38">
        <f t="shared" si="4"/>
        <v>8.4500398195054777E-4</v>
      </c>
    </row>
    <row r="47" spans="1:8" s="33" customFormat="1" ht="12.75" customHeight="1" x14ac:dyDescent="0.2">
      <c r="A47" s="40" t="s">
        <v>73</v>
      </c>
      <c r="B47" s="10" t="s">
        <v>420</v>
      </c>
      <c r="C47" s="53" t="s">
        <v>67</v>
      </c>
      <c r="D47" s="96">
        <v>1.4</v>
      </c>
      <c r="E47" s="35">
        <v>1164175.72</v>
      </c>
      <c r="F47" s="2">
        <f t="shared" si="3"/>
        <v>1629846.0079999999</v>
      </c>
      <c r="G47" s="32"/>
      <c r="H47" s="38">
        <f t="shared" si="4"/>
        <v>2.7820409988114181E-3</v>
      </c>
    </row>
    <row r="48" spans="1:8" s="33" customFormat="1" ht="12.75" customHeight="1" x14ac:dyDescent="0.2">
      <c r="A48" s="40" t="s">
        <v>419</v>
      </c>
      <c r="B48" s="10" t="s">
        <v>421</v>
      </c>
      <c r="C48" s="53" t="s">
        <v>67</v>
      </c>
      <c r="D48" s="96">
        <v>0.6</v>
      </c>
      <c r="E48" s="35">
        <v>1181764.93</v>
      </c>
      <c r="F48" s="2">
        <f t="shared" si="3"/>
        <v>709058.95799999998</v>
      </c>
      <c r="G48" s="32"/>
      <c r="H48" s="38">
        <f t="shared" si="4"/>
        <v>1.2103174668330406E-3</v>
      </c>
    </row>
    <row r="49" spans="1:8" s="33" customFormat="1" ht="12" customHeight="1" x14ac:dyDescent="0.2">
      <c r="A49" s="40" t="s">
        <v>248</v>
      </c>
      <c r="B49" s="10" t="s">
        <v>127</v>
      </c>
      <c r="C49" s="53"/>
      <c r="D49" s="96"/>
      <c r="E49" s="49"/>
      <c r="F49" s="2"/>
      <c r="G49" s="32"/>
      <c r="H49" s="38"/>
    </row>
    <row r="50" spans="1:8" s="33" customFormat="1" ht="23.25" customHeight="1" x14ac:dyDescent="0.2">
      <c r="A50" s="40" t="s">
        <v>333</v>
      </c>
      <c r="B50" s="10" t="s">
        <v>443</v>
      </c>
      <c r="C50" s="53" t="s">
        <v>246</v>
      </c>
      <c r="D50" s="96">
        <v>28.25</v>
      </c>
      <c r="E50" s="35">
        <v>183688.82</v>
      </c>
      <c r="F50" s="2">
        <f t="shared" ref="F50:F51" si="5">D50*E50</f>
        <v>5189209.165</v>
      </c>
      <c r="G50" s="32"/>
      <c r="H50" s="38">
        <f>F50/$G$288</f>
        <v>8.8576421193025771E-3</v>
      </c>
    </row>
    <row r="51" spans="1:8" s="33" customFormat="1" ht="12" customHeight="1" x14ac:dyDescent="0.2">
      <c r="A51" s="40" t="s">
        <v>74</v>
      </c>
      <c r="B51" s="10" t="s">
        <v>444</v>
      </c>
      <c r="C51" s="53" t="s">
        <v>246</v>
      </c>
      <c r="D51" s="96">
        <v>13.6</v>
      </c>
      <c r="E51" s="35">
        <v>203917.77</v>
      </c>
      <c r="F51" s="2">
        <f t="shared" si="5"/>
        <v>2773281.6719999998</v>
      </c>
      <c r="G51" s="32"/>
      <c r="H51" s="38">
        <f>F51/$G$288</f>
        <v>4.7338112158362136E-3</v>
      </c>
    </row>
    <row r="52" spans="1:8" s="61" customFormat="1" ht="12" customHeight="1" x14ac:dyDescent="0.25">
      <c r="A52" s="45"/>
      <c r="B52" s="34"/>
      <c r="C52" s="62"/>
      <c r="D52" s="63"/>
      <c r="E52" s="73"/>
      <c r="F52" s="74"/>
      <c r="G52" s="18"/>
      <c r="H52" s="75"/>
    </row>
    <row r="53" spans="1:8" ht="12" customHeight="1" x14ac:dyDescent="0.2">
      <c r="A53" s="44" t="s">
        <v>251</v>
      </c>
      <c r="B53" s="27" t="s">
        <v>128</v>
      </c>
      <c r="C53" s="88"/>
      <c r="D53" s="95"/>
      <c r="E53" s="48"/>
      <c r="F53" s="28"/>
      <c r="G53" s="5">
        <f>SUBTOTAL(109,F53:F60)</f>
        <v>10882380.3235</v>
      </c>
      <c r="H53" s="6">
        <f>G53/$G$288</f>
        <v>1.8575514543111158E-2</v>
      </c>
    </row>
    <row r="54" spans="1:8" ht="12" customHeight="1" x14ac:dyDescent="0.2">
      <c r="A54" s="56" t="s">
        <v>249</v>
      </c>
      <c r="B54" s="56" t="s">
        <v>79</v>
      </c>
      <c r="C54" s="53"/>
      <c r="D54" s="100"/>
      <c r="E54" s="35"/>
      <c r="F54" s="2"/>
      <c r="G54" s="3"/>
      <c r="H54" s="4"/>
    </row>
    <row r="55" spans="1:8" ht="24" x14ac:dyDescent="0.2">
      <c r="A55" s="56" t="s">
        <v>334</v>
      </c>
      <c r="B55" s="56" t="s">
        <v>4</v>
      </c>
      <c r="C55" s="53" t="s">
        <v>297</v>
      </c>
      <c r="D55" s="100">
        <v>30.85</v>
      </c>
      <c r="E55" s="35">
        <v>106913.98</v>
      </c>
      <c r="F55" s="2">
        <f>D55*E55</f>
        <v>3298296.2829999998</v>
      </c>
      <c r="G55" s="3"/>
      <c r="H55" s="4">
        <f>F55/$G$288</f>
        <v>5.6299769674518279E-3</v>
      </c>
    </row>
    <row r="56" spans="1:8" ht="12" customHeight="1" x14ac:dyDescent="0.2">
      <c r="A56" s="56" t="s">
        <v>250</v>
      </c>
      <c r="B56" s="56" t="s">
        <v>235</v>
      </c>
      <c r="C56" s="53"/>
      <c r="D56" s="96"/>
      <c r="E56" s="35"/>
      <c r="F56" s="2"/>
      <c r="G56" s="3"/>
      <c r="H56" s="4"/>
    </row>
    <row r="57" spans="1:8" ht="24" customHeight="1" x14ac:dyDescent="0.2">
      <c r="A57" s="56" t="s">
        <v>110</v>
      </c>
      <c r="B57" s="101" t="s">
        <v>97</v>
      </c>
      <c r="C57" s="53" t="s">
        <v>297</v>
      </c>
      <c r="D57" s="96">
        <v>116.1</v>
      </c>
      <c r="E57" s="35">
        <v>41607.910000000003</v>
      </c>
      <c r="F57" s="2">
        <f t="shared" ref="F57:F59" si="6">D57*E57</f>
        <v>4830678.3509999998</v>
      </c>
      <c r="G57" s="3"/>
      <c r="H57" s="4">
        <f>F57/$G$288</f>
        <v>8.2456533676111173E-3</v>
      </c>
    </row>
    <row r="58" spans="1:8" ht="24" customHeight="1" x14ac:dyDescent="0.2">
      <c r="A58" s="56" t="s">
        <v>335</v>
      </c>
      <c r="B58" s="101" t="s">
        <v>98</v>
      </c>
      <c r="C58" s="53" t="s">
        <v>297</v>
      </c>
      <c r="D58" s="96">
        <v>69.150000000000006</v>
      </c>
      <c r="E58" s="35">
        <v>33985.17</v>
      </c>
      <c r="F58" s="2">
        <f t="shared" si="6"/>
        <v>2350074.5055</v>
      </c>
      <c r="G58" s="3"/>
      <c r="H58" s="4">
        <f>F58/$G$288</f>
        <v>4.0114241422018254E-3</v>
      </c>
    </row>
    <row r="59" spans="1:8" ht="24" customHeight="1" x14ac:dyDescent="0.2">
      <c r="A59" s="56" t="s">
        <v>111</v>
      </c>
      <c r="B59" s="56" t="s">
        <v>99</v>
      </c>
      <c r="C59" s="53" t="s">
        <v>297</v>
      </c>
      <c r="D59" s="100">
        <v>13.1</v>
      </c>
      <c r="E59" s="35">
        <v>30788.639999999999</v>
      </c>
      <c r="F59" s="2">
        <f t="shared" si="6"/>
        <v>403331.18400000001</v>
      </c>
      <c r="G59" s="3"/>
      <c r="H59" s="4">
        <f>F59/$G$288</f>
        <v>6.8846006584638759E-4</v>
      </c>
    </row>
    <row r="60" spans="1:8" ht="12" customHeight="1" x14ac:dyDescent="0.2">
      <c r="A60" s="45"/>
      <c r="B60" s="58"/>
      <c r="C60" s="62"/>
      <c r="D60" s="63"/>
      <c r="E60" s="60"/>
      <c r="F60" s="59"/>
      <c r="G60" s="59"/>
      <c r="H60" s="59"/>
    </row>
    <row r="61" spans="1:8" ht="12" customHeight="1" x14ac:dyDescent="0.2">
      <c r="A61" s="44" t="s">
        <v>287</v>
      </c>
      <c r="B61" s="27" t="s">
        <v>242</v>
      </c>
      <c r="C61" s="88"/>
      <c r="D61" s="95"/>
      <c r="E61" s="48"/>
      <c r="F61" s="28"/>
      <c r="G61" s="5">
        <f>SUBTOTAL(109,F61:F65)</f>
        <v>5219634.0015000002</v>
      </c>
      <c r="H61" s="6">
        <f>G61/$G$288</f>
        <v>8.90957533391897E-3</v>
      </c>
    </row>
    <row r="62" spans="1:8" ht="12" customHeight="1" x14ac:dyDescent="0.2">
      <c r="A62" s="56" t="s">
        <v>277</v>
      </c>
      <c r="B62" s="56" t="s">
        <v>294</v>
      </c>
      <c r="C62" s="53"/>
      <c r="D62" s="100"/>
      <c r="E62" s="35"/>
      <c r="F62" s="35"/>
      <c r="G62" s="32"/>
      <c r="H62" s="4"/>
    </row>
    <row r="63" spans="1:8" ht="36" customHeight="1" x14ac:dyDescent="0.2">
      <c r="A63" s="101" t="s">
        <v>112</v>
      </c>
      <c r="B63" s="101" t="s">
        <v>272</v>
      </c>
      <c r="C63" s="99" t="s">
        <v>297</v>
      </c>
      <c r="D63" s="96">
        <v>25.5</v>
      </c>
      <c r="E63" s="35">
        <v>54093.9</v>
      </c>
      <c r="F63" s="35">
        <f t="shared" ref="F63" si="7">D63*E63</f>
        <v>1379394.45</v>
      </c>
      <c r="G63" s="32"/>
      <c r="H63" s="4">
        <f>F63/$G$288</f>
        <v>2.3545364989064213E-3</v>
      </c>
    </row>
    <row r="64" spans="1:8" ht="36" customHeight="1" x14ac:dyDescent="0.2">
      <c r="A64" s="101" t="s">
        <v>283</v>
      </c>
      <c r="B64" s="101" t="s">
        <v>309</v>
      </c>
      <c r="C64" s="99" t="s">
        <v>297</v>
      </c>
      <c r="D64" s="96">
        <v>63.45</v>
      </c>
      <c r="E64" s="35">
        <v>60523.87</v>
      </c>
      <c r="F64" s="35">
        <f>D64*E64</f>
        <v>3840239.5515000005</v>
      </c>
      <c r="G64" s="32"/>
      <c r="H64" s="4">
        <f>F64/$G$288</f>
        <v>6.5550388350125496E-3</v>
      </c>
    </row>
    <row r="65" spans="1:8" ht="12" customHeight="1" x14ac:dyDescent="0.2">
      <c r="A65" s="45"/>
      <c r="B65" s="58"/>
      <c r="C65" s="62"/>
      <c r="D65" s="63"/>
      <c r="E65" s="60"/>
      <c r="F65" s="59"/>
      <c r="G65" s="59"/>
      <c r="H65" s="59"/>
    </row>
    <row r="66" spans="1:8" ht="12" customHeight="1" x14ac:dyDescent="0.2">
      <c r="A66" s="43" t="s">
        <v>261</v>
      </c>
      <c r="B66" s="27" t="s">
        <v>200</v>
      </c>
      <c r="C66" s="88"/>
      <c r="D66" s="95"/>
      <c r="E66" s="48"/>
      <c r="F66" s="28"/>
      <c r="G66" s="5">
        <f>SUBTOTAL(109,F66:F69)</f>
        <v>7231575.9779999992</v>
      </c>
      <c r="H66" s="6">
        <f>G66/$G$288</f>
        <v>1.2343829268572087E-2</v>
      </c>
    </row>
    <row r="67" spans="1:8" ht="12" customHeight="1" x14ac:dyDescent="0.2">
      <c r="A67" s="40" t="s">
        <v>278</v>
      </c>
      <c r="B67" s="56" t="s">
        <v>205</v>
      </c>
      <c r="C67" s="53"/>
      <c r="D67" s="96"/>
      <c r="E67" s="49"/>
      <c r="F67" s="39"/>
      <c r="G67" s="32"/>
      <c r="H67" s="4"/>
    </row>
    <row r="68" spans="1:8" ht="36" customHeight="1" x14ac:dyDescent="0.2">
      <c r="A68" s="56" t="s">
        <v>336</v>
      </c>
      <c r="B68" s="101" t="s">
        <v>329</v>
      </c>
      <c r="C68" s="53" t="s">
        <v>297</v>
      </c>
      <c r="D68" s="96">
        <v>94.05</v>
      </c>
      <c r="E68" s="35">
        <v>76890.759999999995</v>
      </c>
      <c r="F68" s="35">
        <f>D68*E68</f>
        <v>7231575.9779999992</v>
      </c>
      <c r="G68" s="32"/>
      <c r="H68" s="4">
        <f>F68/$G$288</f>
        <v>1.2343829268572087E-2</v>
      </c>
    </row>
    <row r="69" spans="1:8" s="61" customFormat="1" ht="12" customHeight="1" x14ac:dyDescent="0.2">
      <c r="A69" s="45"/>
      <c r="B69" s="58"/>
      <c r="C69" s="62"/>
      <c r="D69" s="63"/>
      <c r="E69" s="60"/>
      <c r="F69" s="59"/>
      <c r="G69" s="59"/>
      <c r="H69" s="59"/>
    </row>
    <row r="70" spans="1:8" ht="12" customHeight="1" x14ac:dyDescent="0.2">
      <c r="A70" s="43" t="s">
        <v>120</v>
      </c>
      <c r="B70" s="27" t="s">
        <v>262</v>
      </c>
      <c r="C70" s="88"/>
      <c r="D70" s="95"/>
      <c r="E70" s="48"/>
      <c r="F70" s="28"/>
      <c r="G70" s="5">
        <f>SUBTOTAL(109,F70:F75)</f>
        <v>51646942.629000001</v>
      </c>
      <c r="H70" s="6">
        <f>G70/$G$288</f>
        <v>8.8157967778474428E-2</v>
      </c>
    </row>
    <row r="71" spans="1:8" s="33" customFormat="1" ht="12" customHeight="1" x14ac:dyDescent="0.2">
      <c r="A71" s="40" t="s">
        <v>279</v>
      </c>
      <c r="B71" s="10" t="s">
        <v>135</v>
      </c>
      <c r="C71" s="53"/>
      <c r="D71" s="100"/>
      <c r="E71" s="35"/>
      <c r="F71" s="50"/>
      <c r="G71" s="32"/>
      <c r="H71" s="38"/>
    </row>
    <row r="72" spans="1:8" s="33" customFormat="1" ht="36" customHeight="1" x14ac:dyDescent="0.2">
      <c r="A72" s="40" t="s">
        <v>284</v>
      </c>
      <c r="B72" s="10" t="s">
        <v>423</v>
      </c>
      <c r="C72" s="53" t="s">
        <v>297</v>
      </c>
      <c r="D72" s="100">
        <v>18.899999999999999</v>
      </c>
      <c r="E72" s="104">
        <v>134950.17000000001</v>
      </c>
      <c r="F72" s="35">
        <f t="shared" ref="F72" si="8">D72*E72</f>
        <v>2550558.213</v>
      </c>
      <c r="G72" s="32"/>
      <c r="H72" s="38">
        <f>F72/$G$288</f>
        <v>4.3536367752487612E-3</v>
      </c>
    </row>
    <row r="73" spans="1:8" s="33" customFormat="1" ht="12" customHeight="1" x14ac:dyDescent="0.2">
      <c r="A73" s="40" t="s">
        <v>187</v>
      </c>
      <c r="B73" s="10" t="s">
        <v>136</v>
      </c>
      <c r="C73" s="53"/>
      <c r="D73" s="100"/>
      <c r="E73" s="35"/>
      <c r="F73" s="50"/>
      <c r="G73" s="32"/>
      <c r="H73" s="38"/>
    </row>
    <row r="74" spans="1:8" s="33" customFormat="1" ht="36" customHeight="1" x14ac:dyDescent="0.2">
      <c r="A74" s="40" t="s">
        <v>337</v>
      </c>
      <c r="B74" s="10" t="s">
        <v>118</v>
      </c>
      <c r="C74" s="53" t="s">
        <v>297</v>
      </c>
      <c r="D74" s="96">
        <v>363.6</v>
      </c>
      <c r="E74" s="104">
        <v>135028.56</v>
      </c>
      <c r="F74" s="35">
        <f t="shared" ref="F74" si="9">D74*E74</f>
        <v>49096384.416000001</v>
      </c>
      <c r="G74" s="32"/>
      <c r="H74" s="38">
        <f>F74/$G$288</f>
        <v>8.3804331003225666E-2</v>
      </c>
    </row>
    <row r="75" spans="1:8" s="61" customFormat="1" ht="12" customHeight="1" x14ac:dyDescent="0.25">
      <c r="A75" s="83"/>
      <c r="B75" s="80"/>
      <c r="C75" s="62"/>
      <c r="D75" s="63"/>
      <c r="E75" s="73"/>
      <c r="F75" s="74"/>
      <c r="G75" s="18"/>
      <c r="H75" s="75"/>
    </row>
    <row r="76" spans="1:8" ht="12" customHeight="1" x14ac:dyDescent="0.2">
      <c r="A76" s="43" t="s">
        <v>69</v>
      </c>
      <c r="B76" s="27" t="s">
        <v>121</v>
      </c>
      <c r="C76" s="88"/>
      <c r="D76" s="95"/>
      <c r="E76" s="48"/>
      <c r="F76" s="28"/>
      <c r="G76" s="5">
        <f>SUBTOTAL(109,F76:F82)</f>
        <v>14919294.837000001</v>
      </c>
      <c r="H76" s="6">
        <f>G76/$G$288</f>
        <v>2.5466264730630624E-2</v>
      </c>
    </row>
    <row r="77" spans="1:8" s="33" customFormat="1" ht="12" customHeight="1" x14ac:dyDescent="0.2">
      <c r="A77" s="40" t="s">
        <v>280</v>
      </c>
      <c r="B77" s="10" t="s">
        <v>186</v>
      </c>
      <c r="C77" s="53"/>
      <c r="D77" s="100"/>
      <c r="E77" s="49"/>
      <c r="F77" s="39"/>
      <c r="G77" s="32"/>
      <c r="H77" s="38"/>
    </row>
    <row r="78" spans="1:8" s="33" customFormat="1" ht="24" customHeight="1" x14ac:dyDescent="0.2">
      <c r="A78" s="40" t="s">
        <v>338</v>
      </c>
      <c r="B78" s="10" t="s">
        <v>234</v>
      </c>
      <c r="C78" s="53" t="s">
        <v>297</v>
      </c>
      <c r="D78" s="100">
        <v>129.5</v>
      </c>
      <c r="E78" s="35">
        <v>55700.07</v>
      </c>
      <c r="F78" s="35">
        <f t="shared" ref="F78" si="10">D78*E78</f>
        <v>7213159.0650000004</v>
      </c>
      <c r="G78" s="32"/>
      <c r="H78" s="38">
        <f>F78/$G$288</f>
        <v>1.2312392797404844E-2</v>
      </c>
    </row>
    <row r="79" spans="1:8" s="33" customFormat="1" ht="12" customHeight="1" x14ac:dyDescent="0.2">
      <c r="A79" s="40" t="s">
        <v>189</v>
      </c>
      <c r="B79" s="10" t="s">
        <v>188</v>
      </c>
      <c r="C79" s="53"/>
      <c r="D79" s="100"/>
      <c r="E79" s="35"/>
      <c r="F79" s="35"/>
      <c r="G79" s="32"/>
      <c r="H79" s="38"/>
    </row>
    <row r="80" spans="1:8" s="33" customFormat="1" ht="24" customHeight="1" x14ac:dyDescent="0.2">
      <c r="A80" s="40" t="s">
        <v>339</v>
      </c>
      <c r="B80" s="10" t="s">
        <v>296</v>
      </c>
      <c r="C80" s="53" t="s">
        <v>297</v>
      </c>
      <c r="D80" s="96">
        <v>126</v>
      </c>
      <c r="E80" s="35">
        <v>39129.629999999997</v>
      </c>
      <c r="F80" s="35">
        <f>D80*E80</f>
        <v>4930333.38</v>
      </c>
      <c r="G80" s="32"/>
      <c r="H80" s="38">
        <f>F80/$G$288</f>
        <v>8.4157580125008204E-3</v>
      </c>
    </row>
    <row r="81" spans="1:14" s="33" customFormat="1" ht="12" customHeight="1" x14ac:dyDescent="0.2">
      <c r="A81" s="40" t="s">
        <v>185</v>
      </c>
      <c r="B81" s="10" t="s">
        <v>198</v>
      </c>
      <c r="C81" s="53" t="s">
        <v>297</v>
      </c>
      <c r="D81" s="96">
        <v>121.05</v>
      </c>
      <c r="E81" s="35">
        <v>22931.040000000001</v>
      </c>
      <c r="F81" s="35">
        <f t="shared" ref="F81" si="11">D81*E81</f>
        <v>2775802.392</v>
      </c>
      <c r="G81" s="32"/>
      <c r="H81" s="38">
        <f>F81/$G$288</f>
        <v>4.7381139207249593E-3</v>
      </c>
    </row>
    <row r="82" spans="1:14" ht="12" customHeight="1" x14ac:dyDescent="0.2">
      <c r="A82" s="45"/>
      <c r="B82" s="58"/>
      <c r="C82" s="62"/>
      <c r="D82" s="63"/>
      <c r="E82" s="60"/>
      <c r="F82" s="59"/>
      <c r="G82" s="59"/>
      <c r="H82" s="59"/>
    </row>
    <row r="83" spans="1:14" ht="12" customHeight="1" x14ac:dyDescent="0.2">
      <c r="A83" s="44">
        <v>11</v>
      </c>
      <c r="B83" s="27" t="s">
        <v>45</v>
      </c>
      <c r="C83" s="88"/>
      <c r="D83" s="95"/>
      <c r="E83" s="48"/>
      <c r="F83" s="28"/>
      <c r="G83" s="5">
        <f>SUBTOTAL(109,F83:F87)</f>
        <v>7676802.3149999995</v>
      </c>
      <c r="H83" s="6">
        <f>G83/$G$288</f>
        <v>1.3103801632344403E-2</v>
      </c>
    </row>
    <row r="84" spans="1:14" s="33" customFormat="1" ht="12" customHeight="1" x14ac:dyDescent="0.2">
      <c r="A84" s="40" t="s">
        <v>114</v>
      </c>
      <c r="B84" s="10" t="s">
        <v>269</v>
      </c>
      <c r="C84" s="99"/>
      <c r="D84" s="96"/>
      <c r="E84" s="49"/>
      <c r="F84" s="39"/>
      <c r="G84" s="32"/>
      <c r="H84" s="38"/>
    </row>
    <row r="85" spans="1:14" s="33" customFormat="1" ht="24" customHeight="1" x14ac:dyDescent="0.2">
      <c r="A85" s="40" t="s">
        <v>340</v>
      </c>
      <c r="B85" s="10" t="s">
        <v>370</v>
      </c>
      <c r="C85" s="99" t="s">
        <v>297</v>
      </c>
      <c r="D85" s="96">
        <v>90.5</v>
      </c>
      <c r="E85" s="35">
        <v>29782.77</v>
      </c>
      <c r="F85" s="35">
        <f t="shared" ref="F85:F86" si="12">D85*E85</f>
        <v>2695340.6850000001</v>
      </c>
      <c r="G85" s="32"/>
      <c r="H85" s="38">
        <f>F85/$G$288</f>
        <v>4.6007710266051417E-3</v>
      </c>
    </row>
    <row r="86" spans="1:14" s="33" customFormat="1" ht="12" customHeight="1" x14ac:dyDescent="0.2">
      <c r="A86" s="40" t="s">
        <v>90</v>
      </c>
      <c r="B86" s="10" t="s">
        <v>445</v>
      </c>
      <c r="C86" s="99" t="s">
        <v>297</v>
      </c>
      <c r="D86" s="96">
        <v>158.5</v>
      </c>
      <c r="E86" s="35">
        <v>31428.78</v>
      </c>
      <c r="F86" s="35">
        <f t="shared" si="12"/>
        <v>4981461.63</v>
      </c>
      <c r="G86" s="32"/>
      <c r="H86" s="38">
        <f>F86/$G$288</f>
        <v>8.5030306057392608E-3</v>
      </c>
    </row>
    <row r="87" spans="1:14" ht="12" customHeight="1" x14ac:dyDescent="0.2">
      <c r="A87" s="45"/>
      <c r="B87" s="58"/>
      <c r="C87" s="62"/>
      <c r="D87" s="63"/>
      <c r="E87" s="60"/>
      <c r="F87" s="59"/>
      <c r="G87" s="59"/>
      <c r="H87" s="59"/>
    </row>
    <row r="88" spans="1:14" ht="12" customHeight="1" x14ac:dyDescent="0.2">
      <c r="A88" s="44">
        <v>12</v>
      </c>
      <c r="B88" s="27" t="s">
        <v>113</v>
      </c>
      <c r="C88" s="88"/>
      <c r="D88" s="95"/>
      <c r="E88" s="48"/>
      <c r="F88" s="28"/>
      <c r="G88" s="5">
        <f>SUBTOTAL(109,F88:F96)</f>
        <v>43623652.535000004</v>
      </c>
      <c r="H88" s="6">
        <f>G88/$G$288</f>
        <v>7.4462734070931735E-2</v>
      </c>
    </row>
    <row r="89" spans="1:14" s="33" customFormat="1" ht="12" customHeight="1" x14ac:dyDescent="0.2">
      <c r="A89" s="40" t="s">
        <v>22</v>
      </c>
      <c r="B89" s="10" t="s">
        <v>115</v>
      </c>
      <c r="C89" s="99"/>
      <c r="D89" s="96"/>
      <c r="E89" s="35"/>
      <c r="F89" s="51"/>
      <c r="G89" s="32"/>
      <c r="H89" s="38"/>
    </row>
    <row r="90" spans="1:14" s="33" customFormat="1" ht="12" customHeight="1" x14ac:dyDescent="0.2">
      <c r="A90" s="40" t="s">
        <v>91</v>
      </c>
      <c r="B90" s="10" t="s">
        <v>241</v>
      </c>
      <c r="C90" s="99" t="s">
        <v>297</v>
      </c>
      <c r="D90" s="96">
        <v>90.5</v>
      </c>
      <c r="E90" s="35">
        <v>72905.899999999994</v>
      </c>
      <c r="F90" s="51">
        <f t="shared" ref="F90" si="13">D90*E90</f>
        <v>6597983.9499999993</v>
      </c>
      <c r="G90" s="32"/>
      <c r="H90" s="38">
        <f>F90/$G$288</f>
        <v>1.1262328936783642E-2</v>
      </c>
    </row>
    <row r="91" spans="1:14" s="33" customFormat="1" ht="12" customHeight="1" x14ac:dyDescent="0.2">
      <c r="A91" s="40" t="s">
        <v>341</v>
      </c>
      <c r="B91" s="10" t="s">
        <v>137</v>
      </c>
      <c r="C91" s="99" t="s">
        <v>297</v>
      </c>
      <c r="D91" s="96">
        <v>90.5</v>
      </c>
      <c r="E91" s="35">
        <v>16969.939999999999</v>
      </c>
      <c r="F91" s="51">
        <f>D91*E91</f>
        <v>1535779.5699999998</v>
      </c>
      <c r="G91" s="32"/>
      <c r="H91" s="38">
        <f>F91/$G$288</f>
        <v>2.6214757148253051E-3</v>
      </c>
    </row>
    <row r="92" spans="1:14" s="33" customFormat="1" ht="12" customHeight="1" x14ac:dyDescent="0.2">
      <c r="A92" s="40" t="s">
        <v>117</v>
      </c>
      <c r="B92" s="10" t="s">
        <v>199</v>
      </c>
      <c r="C92" s="99"/>
      <c r="D92" s="96"/>
      <c r="E92" s="35"/>
      <c r="F92" s="51"/>
      <c r="G92" s="32"/>
      <c r="H92" s="38"/>
    </row>
    <row r="93" spans="1:14" s="33" customFormat="1" ht="36" customHeight="1" x14ac:dyDescent="0.2">
      <c r="A93" s="40" t="s">
        <v>342</v>
      </c>
      <c r="B93" s="10" t="s">
        <v>404</v>
      </c>
      <c r="C93" s="99" t="s">
        <v>297</v>
      </c>
      <c r="D93" s="96">
        <v>158.5</v>
      </c>
      <c r="E93" s="35">
        <v>96064.59</v>
      </c>
      <c r="F93" s="51">
        <f>D93*E93</f>
        <v>15226237.514999999</v>
      </c>
      <c r="G93" s="51"/>
      <c r="H93" s="38">
        <f>F93/$G$288</f>
        <v>2.5990195893629778E-2</v>
      </c>
    </row>
    <row r="94" spans="1:14" s="33" customFormat="1" ht="24" customHeight="1" x14ac:dyDescent="0.2">
      <c r="A94" s="40" t="s">
        <v>343</v>
      </c>
      <c r="B94" s="10" t="s">
        <v>320</v>
      </c>
      <c r="C94" s="99" t="s">
        <v>297</v>
      </c>
      <c r="D94" s="96">
        <v>216.4</v>
      </c>
      <c r="E94" s="35">
        <v>93116.82</v>
      </c>
      <c r="F94" s="51">
        <f t="shared" ref="F94" si="14">D94*E94</f>
        <v>20150479.848000001</v>
      </c>
      <c r="G94" s="32"/>
      <c r="H94" s="38">
        <f>F94/$G$288</f>
        <v>3.4395556885555338E-2</v>
      </c>
    </row>
    <row r="95" spans="1:14" s="33" customFormat="1" ht="12" customHeight="1" x14ac:dyDescent="0.2">
      <c r="A95" s="40" t="s">
        <v>344</v>
      </c>
      <c r="B95" s="10" t="s">
        <v>305</v>
      </c>
      <c r="C95" s="99" t="s">
        <v>297</v>
      </c>
      <c r="D95" s="96">
        <v>2.2000000000000002</v>
      </c>
      <c r="E95" s="35">
        <v>51441.66</v>
      </c>
      <c r="F95" s="51">
        <f>D95*E95</f>
        <v>113171.65200000002</v>
      </c>
      <c r="G95" s="32"/>
      <c r="H95" s="38">
        <f>F95/$G$288</f>
        <v>1.9317664013766036E-4</v>
      </c>
      <c r="N95" s="107"/>
    </row>
    <row r="96" spans="1:14" s="61" customFormat="1" ht="12" customHeight="1" x14ac:dyDescent="0.2">
      <c r="A96" s="45"/>
      <c r="B96" s="58"/>
      <c r="C96" s="62"/>
      <c r="D96" s="63"/>
      <c r="E96" s="60"/>
      <c r="F96" s="59"/>
      <c r="G96" s="59"/>
      <c r="H96" s="59"/>
    </row>
    <row r="97" spans="1:8" ht="12" customHeight="1" x14ac:dyDescent="0.2">
      <c r="A97" s="44">
        <v>13</v>
      </c>
      <c r="B97" s="27" t="s">
        <v>18</v>
      </c>
      <c r="C97" s="88"/>
      <c r="D97" s="95"/>
      <c r="E97" s="48"/>
      <c r="F97" s="28"/>
      <c r="G97" s="5">
        <f>SUBTOTAL(109,F97:F102)</f>
        <v>1726610.702</v>
      </c>
      <c r="H97" s="6">
        <f>G97/$G$288</f>
        <v>2.9472120300769937E-3</v>
      </c>
    </row>
    <row r="98" spans="1:8" s="33" customFormat="1" ht="12" customHeight="1" x14ac:dyDescent="0.2">
      <c r="A98" s="40" t="s">
        <v>23</v>
      </c>
      <c r="B98" s="10" t="s">
        <v>19</v>
      </c>
      <c r="C98" s="53"/>
      <c r="D98" s="100"/>
      <c r="E98" s="35"/>
      <c r="F98" s="50"/>
      <c r="G98" s="32"/>
      <c r="H98" s="38"/>
    </row>
    <row r="99" spans="1:8" s="33" customFormat="1" ht="12" customHeight="1" x14ac:dyDescent="0.2">
      <c r="A99" s="40" t="s">
        <v>116</v>
      </c>
      <c r="B99" s="10" t="s">
        <v>406</v>
      </c>
      <c r="C99" s="53" t="s">
        <v>246</v>
      </c>
      <c r="D99" s="100">
        <v>73.400000000000006</v>
      </c>
      <c r="E99" s="35">
        <v>19982.18</v>
      </c>
      <c r="F99" s="51">
        <f>D99*E99</f>
        <v>1466692.0120000001</v>
      </c>
      <c r="G99" s="32"/>
      <c r="H99" s="38">
        <f>F99/$G$288</f>
        <v>2.5035477523550243E-3</v>
      </c>
    </row>
    <row r="100" spans="1:8" s="33" customFormat="1" ht="11.25" customHeight="1" x14ac:dyDescent="0.2">
      <c r="A100" s="40" t="s">
        <v>24</v>
      </c>
      <c r="B100" s="10" t="s">
        <v>21</v>
      </c>
      <c r="C100" s="53"/>
      <c r="D100" s="100"/>
      <c r="E100" s="35"/>
      <c r="F100" s="50"/>
      <c r="G100" s="32"/>
      <c r="H100" s="38"/>
    </row>
    <row r="101" spans="1:8" s="33" customFormat="1" ht="12" customHeight="1" x14ac:dyDescent="0.2">
      <c r="A101" s="40" t="s">
        <v>245</v>
      </c>
      <c r="B101" s="10" t="s">
        <v>10</v>
      </c>
      <c r="C101" s="53" t="s">
        <v>246</v>
      </c>
      <c r="D101" s="100">
        <v>18.25</v>
      </c>
      <c r="E101" s="35">
        <v>14242.12</v>
      </c>
      <c r="F101" s="51">
        <f>D101*E101</f>
        <v>259918.69</v>
      </c>
      <c r="G101" s="32"/>
      <c r="H101" s="38">
        <f>F101/$G$288</f>
        <v>4.4366427772196958E-4</v>
      </c>
    </row>
    <row r="102" spans="1:8" s="61" customFormat="1" ht="12" customHeight="1" x14ac:dyDescent="0.2">
      <c r="A102" s="45"/>
      <c r="B102" s="58"/>
      <c r="C102" s="62"/>
      <c r="D102" s="63"/>
      <c r="E102" s="60"/>
      <c r="F102" s="59"/>
      <c r="G102" s="59"/>
      <c r="H102" s="59"/>
    </row>
    <row r="103" spans="1:8" ht="12" customHeight="1" x14ac:dyDescent="0.2">
      <c r="A103" s="44">
        <v>14</v>
      </c>
      <c r="B103" s="27" t="s">
        <v>70</v>
      </c>
      <c r="C103" s="88"/>
      <c r="D103" s="95"/>
      <c r="E103" s="48"/>
      <c r="F103" s="28"/>
      <c r="G103" s="5">
        <f>SUBTOTAL(109,F103:F106)</f>
        <v>7431229.2374999998</v>
      </c>
      <c r="H103" s="6">
        <f>G103/$G$288</f>
        <v>1.2684624380962446E-2</v>
      </c>
    </row>
    <row r="104" spans="1:8" s="33" customFormat="1" ht="12" customHeight="1" x14ac:dyDescent="0.2">
      <c r="A104" s="40" t="s">
        <v>25</v>
      </c>
      <c r="B104" s="10" t="s">
        <v>20</v>
      </c>
      <c r="C104" s="53"/>
      <c r="D104" s="100"/>
      <c r="E104" s="35"/>
      <c r="F104" s="35"/>
      <c r="G104" s="32"/>
      <c r="H104" s="38"/>
    </row>
    <row r="105" spans="1:8" s="33" customFormat="1" ht="36" customHeight="1" x14ac:dyDescent="0.2">
      <c r="A105" s="40" t="s">
        <v>197</v>
      </c>
      <c r="B105" s="10" t="s">
        <v>425</v>
      </c>
      <c r="C105" s="53" t="s">
        <v>297</v>
      </c>
      <c r="D105" s="100">
        <v>121.05</v>
      </c>
      <c r="E105" s="35">
        <v>61389.75</v>
      </c>
      <c r="F105" s="35">
        <f>D105*E105</f>
        <v>7431229.2374999998</v>
      </c>
      <c r="G105" s="32"/>
      <c r="H105" s="38">
        <f>F105/$G$288</f>
        <v>1.2684624380962446E-2</v>
      </c>
    </row>
    <row r="106" spans="1:8" s="61" customFormat="1" ht="12" customHeight="1" x14ac:dyDescent="0.2">
      <c r="A106" s="45"/>
      <c r="B106" s="58"/>
      <c r="C106" s="62"/>
      <c r="D106" s="63"/>
      <c r="E106" s="60"/>
      <c r="F106" s="59"/>
      <c r="G106" s="59"/>
      <c r="H106" s="59"/>
    </row>
    <row r="107" spans="1:8" ht="12" customHeight="1" x14ac:dyDescent="0.2">
      <c r="A107" s="44">
        <v>16</v>
      </c>
      <c r="B107" s="27" t="s">
        <v>15</v>
      </c>
      <c r="C107" s="88"/>
      <c r="D107" s="95"/>
      <c r="E107" s="48"/>
      <c r="F107" s="28"/>
      <c r="G107" s="5">
        <f>SUBTOTAL(109,F107:F111)</f>
        <v>2414910.11</v>
      </c>
      <c r="H107" s="6">
        <f>G107/$G$288</f>
        <v>4.1220942969381388E-3</v>
      </c>
    </row>
    <row r="108" spans="1:8" s="33" customFormat="1" ht="12" customHeight="1" x14ac:dyDescent="0.2">
      <c r="A108" s="40" t="s">
        <v>291</v>
      </c>
      <c r="B108" s="10" t="s">
        <v>72</v>
      </c>
      <c r="C108" s="53"/>
      <c r="D108" s="100"/>
      <c r="E108" s="49"/>
      <c r="F108" s="39"/>
      <c r="G108" s="32"/>
      <c r="H108" s="38"/>
    </row>
    <row r="109" spans="1:8" ht="12" customHeight="1" x14ac:dyDescent="0.2">
      <c r="A109" s="40" t="s">
        <v>371</v>
      </c>
      <c r="B109" s="10" t="s">
        <v>451</v>
      </c>
      <c r="C109" s="53" t="s">
        <v>68</v>
      </c>
      <c r="D109" s="96">
        <v>3</v>
      </c>
      <c r="E109" s="35">
        <v>648674.96</v>
      </c>
      <c r="F109" s="35">
        <f>D109*E109</f>
        <v>1946024.88</v>
      </c>
      <c r="G109" s="32"/>
      <c r="H109" s="38">
        <f>F109/$G$288</f>
        <v>3.3217377435004092E-3</v>
      </c>
    </row>
    <row r="110" spans="1:8" s="33" customFormat="1" ht="63.75" customHeight="1" x14ac:dyDescent="0.2">
      <c r="A110" s="40" t="s">
        <v>372</v>
      </c>
      <c r="B110" s="10" t="s">
        <v>408</v>
      </c>
      <c r="C110" s="99" t="s">
        <v>68</v>
      </c>
      <c r="D110" s="96">
        <v>1</v>
      </c>
      <c r="E110" s="35">
        <v>468885.23</v>
      </c>
      <c r="F110" s="35">
        <f>D110*E110</f>
        <v>468885.23</v>
      </c>
      <c r="G110" s="32"/>
      <c r="H110" s="38">
        <f>F110/$G$288</f>
        <v>8.0035655343772914E-4</v>
      </c>
    </row>
    <row r="111" spans="1:8" ht="12" customHeight="1" x14ac:dyDescent="0.2">
      <c r="A111" s="45"/>
      <c r="B111" s="58"/>
      <c r="C111" s="62"/>
      <c r="D111" s="63"/>
      <c r="E111" s="60"/>
      <c r="F111" s="59"/>
      <c r="G111" s="59"/>
      <c r="H111" s="59"/>
    </row>
    <row r="112" spans="1:8" ht="12" customHeight="1" x14ac:dyDescent="0.2">
      <c r="A112" s="44">
        <v>17</v>
      </c>
      <c r="B112" s="27" t="s">
        <v>292</v>
      </c>
      <c r="C112" s="88"/>
      <c r="D112" s="95"/>
      <c r="E112" s="48"/>
      <c r="F112" s="28"/>
      <c r="G112" s="5">
        <f>SUBTOTAL(109,F112:F115)</f>
        <v>3871732.54</v>
      </c>
      <c r="H112" s="6">
        <f>G112/$G$288</f>
        <v>6.6087953155340483E-3</v>
      </c>
    </row>
    <row r="113" spans="1:8" s="33" customFormat="1" ht="12" customHeight="1" x14ac:dyDescent="0.2">
      <c r="A113" s="40" t="s">
        <v>293</v>
      </c>
      <c r="B113" s="10" t="s">
        <v>276</v>
      </c>
      <c r="C113" s="53"/>
      <c r="D113" s="100"/>
      <c r="E113" s="35"/>
      <c r="F113" s="50"/>
      <c r="G113" s="32"/>
      <c r="H113" s="38"/>
    </row>
    <row r="114" spans="1:8" s="33" customFormat="1" ht="37.5" customHeight="1" x14ac:dyDescent="0.2">
      <c r="A114" s="40" t="s">
        <v>345</v>
      </c>
      <c r="B114" s="10" t="s">
        <v>409</v>
      </c>
      <c r="C114" s="53" t="s">
        <v>246</v>
      </c>
      <c r="D114" s="100">
        <v>16.600000000000001</v>
      </c>
      <c r="E114" s="35">
        <v>233236.9</v>
      </c>
      <c r="F114" s="35">
        <f t="shared" ref="F114" si="15">D114*E114</f>
        <v>3871732.54</v>
      </c>
      <c r="G114" s="32"/>
      <c r="H114" s="38">
        <f>F114/$G$288</f>
        <v>6.6087953155340483E-3</v>
      </c>
    </row>
    <row r="115" spans="1:8" s="61" customFormat="1" ht="12" customHeight="1" x14ac:dyDescent="0.2">
      <c r="A115" s="45"/>
      <c r="B115" s="58"/>
      <c r="C115" s="62"/>
      <c r="D115" s="63"/>
      <c r="E115" s="60"/>
      <c r="F115" s="59"/>
      <c r="G115" s="59"/>
      <c r="H115" s="59"/>
    </row>
    <row r="116" spans="1:8" ht="12" customHeight="1" x14ac:dyDescent="0.2">
      <c r="A116" s="44">
        <v>19</v>
      </c>
      <c r="B116" s="27" t="s">
        <v>263</v>
      </c>
      <c r="C116" s="88"/>
      <c r="D116" s="95"/>
      <c r="E116" s="48"/>
      <c r="F116" s="28"/>
      <c r="G116" s="5">
        <f>SUBTOTAL(109,F116:F148)</f>
        <v>48005042.450000003</v>
      </c>
      <c r="H116" s="6">
        <f>G116/$G$288</f>
        <v>8.1941481336304592E-2</v>
      </c>
    </row>
    <row r="117" spans="1:8" s="33" customFormat="1" ht="12" customHeight="1" x14ac:dyDescent="0.2">
      <c r="A117" s="40" t="s">
        <v>224</v>
      </c>
      <c r="B117" s="10" t="s">
        <v>386</v>
      </c>
      <c r="C117" s="53"/>
      <c r="D117" s="100"/>
      <c r="E117" s="35"/>
      <c r="F117" s="35"/>
      <c r="G117" s="32"/>
      <c r="H117" s="38"/>
    </row>
    <row r="118" spans="1:8" s="33" customFormat="1" ht="70.5" customHeight="1" x14ac:dyDescent="0.2">
      <c r="A118" s="40" t="s">
        <v>346</v>
      </c>
      <c r="B118" s="10" t="s">
        <v>456</v>
      </c>
      <c r="C118" s="53" t="s">
        <v>68</v>
      </c>
      <c r="D118" s="100">
        <v>1</v>
      </c>
      <c r="E118" s="35">
        <v>2076539.26</v>
      </c>
      <c r="F118" s="35">
        <f t="shared" ref="F118:F121" si="16">D118*E118</f>
        <v>2076539.26</v>
      </c>
      <c r="G118" s="32"/>
      <c r="H118" s="38">
        <f>F118/$G$288</f>
        <v>3.5445172909620818E-3</v>
      </c>
    </row>
    <row r="119" spans="1:8" s="33" customFormat="1" ht="63.75" customHeight="1" x14ac:dyDescent="0.2">
      <c r="A119" s="40" t="s">
        <v>80</v>
      </c>
      <c r="B119" s="10" t="s">
        <v>457</v>
      </c>
      <c r="C119" s="53" t="s">
        <v>68</v>
      </c>
      <c r="D119" s="100">
        <v>1</v>
      </c>
      <c r="E119" s="35">
        <v>801464.67</v>
      </c>
      <c r="F119" s="35">
        <f t="shared" si="16"/>
        <v>801464.67</v>
      </c>
      <c r="G119" s="32"/>
      <c r="H119" s="38">
        <f>F119/$G$288</f>
        <v>1.3680479996849271E-3</v>
      </c>
    </row>
    <row r="120" spans="1:8" s="33" customFormat="1" ht="48" customHeight="1" x14ac:dyDescent="0.2">
      <c r="A120" s="40" t="s">
        <v>380</v>
      </c>
      <c r="B120" s="10" t="s">
        <v>458</v>
      </c>
      <c r="C120" s="53" t="s">
        <v>68</v>
      </c>
      <c r="D120" s="100">
        <v>2</v>
      </c>
      <c r="E120" s="35">
        <v>350827.23</v>
      </c>
      <c r="F120" s="35">
        <f t="shared" si="16"/>
        <v>701654.46</v>
      </c>
      <c r="G120" s="32"/>
      <c r="H120" s="38">
        <f>F120/$G$288</f>
        <v>1.1976784709337314E-3</v>
      </c>
    </row>
    <row r="121" spans="1:8" s="33" customFormat="1" ht="36" customHeight="1" x14ac:dyDescent="0.2">
      <c r="A121" s="40" t="s">
        <v>381</v>
      </c>
      <c r="B121" s="10" t="s">
        <v>459</v>
      </c>
      <c r="C121" s="53" t="s">
        <v>68</v>
      </c>
      <c r="D121" s="100">
        <v>1</v>
      </c>
      <c r="E121" s="35">
        <v>644947.38</v>
      </c>
      <c r="F121" s="35">
        <f t="shared" si="16"/>
        <v>644947.38</v>
      </c>
      <c r="G121" s="32"/>
      <c r="H121" s="38">
        <f>F121/$G$288</f>
        <v>1.1008831781830566E-3</v>
      </c>
    </row>
    <row r="122" spans="1:8" s="33" customFormat="1" ht="12" customHeight="1" x14ac:dyDescent="0.2">
      <c r="A122" s="40" t="s">
        <v>225</v>
      </c>
      <c r="B122" s="10" t="s">
        <v>407</v>
      </c>
      <c r="C122" s="53"/>
      <c r="D122" s="100"/>
      <c r="E122" s="35"/>
      <c r="F122" s="35"/>
      <c r="G122" s="32"/>
      <c r="H122" s="38"/>
    </row>
    <row r="123" spans="1:8" s="33" customFormat="1" ht="48" customHeight="1" x14ac:dyDescent="0.2">
      <c r="A123" s="40" t="s">
        <v>347</v>
      </c>
      <c r="B123" s="10" t="s">
        <v>460</v>
      </c>
      <c r="C123" s="53" t="s">
        <v>68</v>
      </c>
      <c r="D123" s="96">
        <v>1</v>
      </c>
      <c r="E123" s="35">
        <v>3125311.65</v>
      </c>
      <c r="F123" s="35">
        <f t="shared" ref="F123:F140" si="17">D123*E123</f>
        <v>3125311.65</v>
      </c>
      <c r="G123" s="32"/>
      <c r="H123" s="38">
        <f t="shared" ref="H123:H140" si="18">F123/$G$288</f>
        <v>5.3347034638151908E-3</v>
      </c>
    </row>
    <row r="124" spans="1:8" s="33" customFormat="1" ht="51" customHeight="1" x14ac:dyDescent="0.2">
      <c r="A124" s="40" t="s">
        <v>348</v>
      </c>
      <c r="B124" s="10" t="s">
        <v>461</v>
      </c>
      <c r="C124" s="53" t="s">
        <v>68</v>
      </c>
      <c r="D124" s="96">
        <v>2</v>
      </c>
      <c r="E124" s="35">
        <v>3178145.65</v>
      </c>
      <c r="F124" s="35">
        <f t="shared" si="17"/>
        <v>6356291.2999999998</v>
      </c>
      <c r="G124" s="32"/>
      <c r="H124" s="38">
        <f t="shared" si="18"/>
        <v>1.0849775322447719E-2</v>
      </c>
    </row>
    <row r="125" spans="1:8" s="33" customFormat="1" ht="39.75" customHeight="1" x14ac:dyDescent="0.2">
      <c r="A125" s="40" t="s">
        <v>349</v>
      </c>
      <c r="B125" s="10" t="s">
        <v>462</v>
      </c>
      <c r="C125" s="53" t="s">
        <v>68</v>
      </c>
      <c r="D125" s="96">
        <v>1</v>
      </c>
      <c r="E125" s="35">
        <v>575600.6</v>
      </c>
      <c r="F125" s="35">
        <f t="shared" si="17"/>
        <v>575600.6</v>
      </c>
      <c r="G125" s="32"/>
      <c r="H125" s="38">
        <f t="shared" si="18"/>
        <v>9.8251274063951418E-4</v>
      </c>
    </row>
    <row r="126" spans="1:8" s="33" customFormat="1" ht="36" customHeight="1" x14ac:dyDescent="0.2">
      <c r="A126" s="40" t="s">
        <v>354</v>
      </c>
      <c r="B126" s="10" t="s">
        <v>463</v>
      </c>
      <c r="C126" s="53" t="s">
        <v>68</v>
      </c>
      <c r="D126" s="96">
        <v>2</v>
      </c>
      <c r="E126" s="35">
        <v>584942</v>
      </c>
      <c r="F126" s="35">
        <f t="shared" si="17"/>
        <v>1169884</v>
      </c>
      <c r="G126" s="32"/>
      <c r="H126" s="38">
        <f t="shared" si="18"/>
        <v>1.9969158042405055E-3</v>
      </c>
    </row>
    <row r="127" spans="1:8" s="33" customFormat="1" ht="48" customHeight="1" x14ac:dyDescent="0.2">
      <c r="A127" s="40" t="s">
        <v>355</v>
      </c>
      <c r="B127" s="10" t="s">
        <v>464</v>
      </c>
      <c r="C127" s="53" t="s">
        <v>68</v>
      </c>
      <c r="D127" s="96">
        <v>2</v>
      </c>
      <c r="E127" s="35">
        <v>126286.34</v>
      </c>
      <c r="F127" s="35">
        <f t="shared" si="17"/>
        <v>252572.68</v>
      </c>
      <c r="G127" s="32"/>
      <c r="H127" s="38">
        <f t="shared" si="18"/>
        <v>4.3112511702987633E-4</v>
      </c>
    </row>
    <row r="128" spans="1:8" s="33" customFormat="1" ht="48" customHeight="1" x14ac:dyDescent="0.2">
      <c r="A128" s="40" t="s">
        <v>356</v>
      </c>
      <c r="B128" s="10" t="s">
        <v>465</v>
      </c>
      <c r="C128" s="53" t="s">
        <v>68</v>
      </c>
      <c r="D128" s="96">
        <v>2</v>
      </c>
      <c r="E128" s="35">
        <v>66023.92</v>
      </c>
      <c r="F128" s="35">
        <f t="shared" si="17"/>
        <v>132047.84</v>
      </c>
      <c r="G128" s="32"/>
      <c r="H128" s="38">
        <f t="shared" si="18"/>
        <v>2.2539706382155973E-4</v>
      </c>
    </row>
    <row r="129" spans="1:8" s="33" customFormat="1" ht="48" customHeight="1" x14ac:dyDescent="0.2">
      <c r="A129" s="40" t="s">
        <v>357</v>
      </c>
      <c r="B129" s="10" t="s">
        <v>466</v>
      </c>
      <c r="C129" s="53" t="s">
        <v>68</v>
      </c>
      <c r="D129" s="96">
        <v>1</v>
      </c>
      <c r="E129" s="35">
        <v>283365.08</v>
      </c>
      <c r="F129" s="35">
        <f t="shared" si="17"/>
        <v>283365.08</v>
      </c>
      <c r="G129" s="32"/>
      <c r="H129" s="38">
        <f t="shared" si="18"/>
        <v>4.8368573860474646E-4</v>
      </c>
    </row>
    <row r="130" spans="1:8" s="33" customFormat="1" ht="36" customHeight="1" x14ac:dyDescent="0.2">
      <c r="A130" s="40" t="s">
        <v>358</v>
      </c>
      <c r="B130" s="10" t="s">
        <v>467</v>
      </c>
      <c r="C130" s="53" t="s">
        <v>68</v>
      </c>
      <c r="D130" s="96">
        <v>2</v>
      </c>
      <c r="E130" s="35">
        <v>1631613.81</v>
      </c>
      <c r="F130" s="35">
        <f t="shared" si="17"/>
        <v>3263227.62</v>
      </c>
      <c r="G130" s="32"/>
      <c r="H130" s="38">
        <f t="shared" si="18"/>
        <v>5.5701170434095436E-3</v>
      </c>
    </row>
    <row r="131" spans="1:8" s="33" customFormat="1" ht="48" customHeight="1" x14ac:dyDescent="0.2">
      <c r="A131" s="40" t="s">
        <v>359</v>
      </c>
      <c r="B131" s="10" t="s">
        <v>468</v>
      </c>
      <c r="C131" s="53" t="s">
        <v>68</v>
      </c>
      <c r="D131" s="96">
        <v>2</v>
      </c>
      <c r="E131" s="35">
        <v>4662404.3600000003</v>
      </c>
      <c r="F131" s="35">
        <f t="shared" si="17"/>
        <v>9324808.7200000007</v>
      </c>
      <c r="G131" s="32"/>
      <c r="H131" s="38">
        <f t="shared" si="18"/>
        <v>1.5916841246215591E-2</v>
      </c>
    </row>
    <row r="132" spans="1:8" s="33" customFormat="1" ht="36" customHeight="1" x14ac:dyDescent="0.2">
      <c r="A132" s="40" t="s">
        <v>360</v>
      </c>
      <c r="B132" s="10" t="s">
        <v>469</v>
      </c>
      <c r="C132" s="53" t="s">
        <v>68</v>
      </c>
      <c r="D132" s="96">
        <v>2</v>
      </c>
      <c r="E132" s="35">
        <v>310489.89</v>
      </c>
      <c r="F132" s="35">
        <f t="shared" si="17"/>
        <v>620979.78</v>
      </c>
      <c r="G132" s="32"/>
      <c r="H132" s="38">
        <f t="shared" si="18"/>
        <v>1.0599720457718819E-3</v>
      </c>
    </row>
    <row r="133" spans="1:8" s="33" customFormat="1" ht="48" customHeight="1" x14ac:dyDescent="0.2">
      <c r="A133" s="40" t="s">
        <v>361</v>
      </c>
      <c r="B133" s="10" t="s">
        <v>470</v>
      </c>
      <c r="C133" s="53" t="s">
        <v>68</v>
      </c>
      <c r="D133" s="96">
        <v>1</v>
      </c>
      <c r="E133" s="35">
        <v>379545.89</v>
      </c>
      <c r="F133" s="35">
        <f t="shared" si="17"/>
        <v>379545.89</v>
      </c>
      <c r="G133" s="32"/>
      <c r="H133" s="38">
        <f t="shared" si="18"/>
        <v>6.4786011790530379E-4</v>
      </c>
    </row>
    <row r="134" spans="1:8" s="33" customFormat="1" ht="48" customHeight="1" x14ac:dyDescent="0.2">
      <c r="A134" s="40" t="s">
        <v>362</v>
      </c>
      <c r="B134" s="10" t="s">
        <v>471</v>
      </c>
      <c r="C134" s="53" t="s">
        <v>68</v>
      </c>
      <c r="D134" s="96">
        <v>1</v>
      </c>
      <c r="E134" s="35">
        <v>4196991.55</v>
      </c>
      <c r="F134" s="35">
        <f t="shared" si="17"/>
        <v>4196991.55</v>
      </c>
      <c r="G134" s="32"/>
      <c r="H134" s="38">
        <f t="shared" si="18"/>
        <v>7.1639912644833638E-3</v>
      </c>
    </row>
    <row r="135" spans="1:8" s="33" customFormat="1" ht="48" customHeight="1" x14ac:dyDescent="0.2">
      <c r="A135" s="40" t="s">
        <v>363</v>
      </c>
      <c r="B135" s="10" t="s">
        <v>472</v>
      </c>
      <c r="C135" s="53" t="s">
        <v>68</v>
      </c>
      <c r="D135" s="96">
        <v>2</v>
      </c>
      <c r="E135" s="35">
        <v>4266227.79</v>
      </c>
      <c r="F135" s="35">
        <f t="shared" si="17"/>
        <v>8532455.5800000001</v>
      </c>
      <c r="G135" s="32"/>
      <c r="H135" s="38">
        <f t="shared" si="18"/>
        <v>1.4564346034890714E-2</v>
      </c>
    </row>
    <row r="136" spans="1:8" s="33" customFormat="1" ht="48" customHeight="1" x14ac:dyDescent="0.2">
      <c r="A136" s="40" t="s">
        <v>364</v>
      </c>
      <c r="B136" s="10" t="s">
        <v>473</v>
      </c>
      <c r="C136" s="53" t="s">
        <v>68</v>
      </c>
      <c r="D136" s="96">
        <v>1</v>
      </c>
      <c r="E136" s="35">
        <v>170293.88</v>
      </c>
      <c r="F136" s="35">
        <f t="shared" si="17"/>
        <v>170293.88</v>
      </c>
      <c r="G136" s="32"/>
      <c r="H136" s="38">
        <f t="shared" si="18"/>
        <v>2.9068056348957344E-4</v>
      </c>
    </row>
    <row r="137" spans="1:8" s="33" customFormat="1" ht="48" customHeight="1" x14ac:dyDescent="0.2">
      <c r="A137" s="40" t="s">
        <v>365</v>
      </c>
      <c r="B137" s="10" t="s">
        <v>474</v>
      </c>
      <c r="C137" s="53" t="s">
        <v>68</v>
      </c>
      <c r="D137" s="96">
        <v>2</v>
      </c>
      <c r="E137" s="35">
        <v>969741.2</v>
      </c>
      <c r="F137" s="35">
        <f t="shared" si="17"/>
        <v>1939482.4</v>
      </c>
      <c r="G137" s="32"/>
      <c r="H137" s="38">
        <f t="shared" si="18"/>
        <v>3.3105701561918152E-3</v>
      </c>
    </row>
    <row r="138" spans="1:8" s="33" customFormat="1" ht="48" customHeight="1" x14ac:dyDescent="0.2">
      <c r="A138" s="40" t="s">
        <v>366</v>
      </c>
      <c r="B138" s="10" t="s">
        <v>475</v>
      </c>
      <c r="C138" s="53" t="s">
        <v>68</v>
      </c>
      <c r="D138" s="96">
        <v>1</v>
      </c>
      <c r="E138" s="35">
        <v>484870.6</v>
      </c>
      <c r="F138" s="35">
        <f t="shared" si="17"/>
        <v>484870.6</v>
      </c>
      <c r="G138" s="32"/>
      <c r="H138" s="38">
        <f t="shared" si="18"/>
        <v>8.276425390479538E-4</v>
      </c>
    </row>
    <row r="139" spans="1:8" s="33" customFormat="1" ht="48" customHeight="1" x14ac:dyDescent="0.2">
      <c r="A139" s="40" t="s">
        <v>367</v>
      </c>
      <c r="B139" s="10" t="s">
        <v>476</v>
      </c>
      <c r="C139" s="53" t="s">
        <v>68</v>
      </c>
      <c r="D139" s="96">
        <v>1</v>
      </c>
      <c r="E139" s="35">
        <v>301434.13</v>
      </c>
      <c r="F139" s="35">
        <f t="shared" si="17"/>
        <v>301434.13</v>
      </c>
      <c r="G139" s="32"/>
      <c r="H139" s="38">
        <f t="shared" si="18"/>
        <v>5.1452843028410261E-4</v>
      </c>
    </row>
    <row r="140" spans="1:8" s="33" customFormat="1" ht="48" customHeight="1" x14ac:dyDescent="0.2">
      <c r="A140" s="40" t="s">
        <v>368</v>
      </c>
      <c r="B140" s="10" t="s">
        <v>477</v>
      </c>
      <c r="C140" s="53" t="s">
        <v>68</v>
      </c>
      <c r="D140" s="96">
        <v>1</v>
      </c>
      <c r="E140" s="35">
        <v>646172.67000000004</v>
      </c>
      <c r="F140" s="35">
        <f t="shared" si="17"/>
        <v>646172.67000000004</v>
      </c>
      <c r="G140" s="32"/>
      <c r="H140" s="38">
        <f t="shared" si="18"/>
        <v>1.1029746684212151E-3</v>
      </c>
    </row>
    <row r="141" spans="1:8" s="33" customFormat="1" ht="12" customHeight="1" x14ac:dyDescent="0.2">
      <c r="A141" s="40" t="s">
        <v>226</v>
      </c>
      <c r="B141" s="10" t="s">
        <v>410</v>
      </c>
      <c r="C141" s="53"/>
      <c r="D141" s="96"/>
      <c r="E141" s="35"/>
      <c r="F141" s="35"/>
      <c r="G141" s="32"/>
      <c r="H141" s="38"/>
    </row>
    <row r="142" spans="1:8" s="33" customFormat="1" ht="48" x14ac:dyDescent="0.2">
      <c r="A142" s="40" t="s">
        <v>350</v>
      </c>
      <c r="B142" s="10" t="s">
        <v>478</v>
      </c>
      <c r="C142" s="53" t="s">
        <v>68</v>
      </c>
      <c r="D142" s="100">
        <v>2</v>
      </c>
      <c r="E142" s="35">
        <v>352979.33</v>
      </c>
      <c r="F142" s="35">
        <f t="shared" ref="F142:F145" si="19">D142*E142</f>
        <v>705958.66</v>
      </c>
      <c r="G142" s="32"/>
      <c r="H142" s="38">
        <f>F142/$G$288</f>
        <v>1.2050254600408669E-3</v>
      </c>
    </row>
    <row r="143" spans="1:8" s="33" customFormat="1" ht="48" x14ac:dyDescent="0.2">
      <c r="A143" s="40" t="s">
        <v>387</v>
      </c>
      <c r="B143" s="10" t="s">
        <v>479</v>
      </c>
      <c r="C143" s="53" t="s">
        <v>68</v>
      </c>
      <c r="D143" s="100">
        <v>1</v>
      </c>
      <c r="E143" s="35">
        <v>176489.67</v>
      </c>
      <c r="F143" s="35">
        <f t="shared" si="19"/>
        <v>176489.67</v>
      </c>
      <c r="G143" s="32"/>
      <c r="H143" s="38">
        <f>F143/$G$288</f>
        <v>3.0125637354489116E-4</v>
      </c>
    </row>
    <row r="144" spans="1:8" s="33" customFormat="1" ht="48" x14ac:dyDescent="0.2">
      <c r="A144" s="40" t="s">
        <v>388</v>
      </c>
      <c r="B144" s="10" t="s">
        <v>480</v>
      </c>
      <c r="C144" s="53" t="s">
        <v>68</v>
      </c>
      <c r="D144" s="100">
        <v>1</v>
      </c>
      <c r="E144" s="35">
        <v>109245.51</v>
      </c>
      <c r="F144" s="35">
        <f t="shared" si="19"/>
        <v>109245.51</v>
      </c>
      <c r="G144" s="32"/>
      <c r="H144" s="38">
        <f>F144/$G$288</f>
        <v>1.8647497141709279E-4</v>
      </c>
    </row>
    <row r="145" spans="1:8" s="33" customFormat="1" ht="48" customHeight="1" x14ac:dyDescent="0.2">
      <c r="A145" s="40" t="s">
        <v>389</v>
      </c>
      <c r="B145" s="10" t="s">
        <v>481</v>
      </c>
      <c r="C145" s="53" t="s">
        <v>68</v>
      </c>
      <c r="D145" s="100">
        <v>1</v>
      </c>
      <c r="E145" s="35">
        <v>244570.2</v>
      </c>
      <c r="F145" s="35">
        <f t="shared" si="19"/>
        <v>244570.2</v>
      </c>
      <c r="G145" s="32"/>
      <c r="H145" s="38">
        <f>F145/$G$288</f>
        <v>4.1746540479762207E-4</v>
      </c>
    </row>
    <row r="146" spans="1:8" s="33" customFormat="1" ht="12" customHeight="1" x14ac:dyDescent="0.2">
      <c r="A146" s="40" t="s">
        <v>227</v>
      </c>
      <c r="B146" s="10" t="s">
        <v>199</v>
      </c>
      <c r="C146" s="53"/>
      <c r="D146" s="100"/>
      <c r="E146" s="35"/>
      <c r="F146" s="35"/>
      <c r="G146" s="32"/>
      <c r="H146" s="38"/>
    </row>
    <row r="147" spans="1:8" s="33" customFormat="1" ht="25.5" customHeight="1" x14ac:dyDescent="0.2">
      <c r="A147" s="40" t="s">
        <v>351</v>
      </c>
      <c r="B147" s="10" t="s">
        <v>482</v>
      </c>
      <c r="C147" s="53" t="s">
        <v>68</v>
      </c>
      <c r="D147" s="100">
        <v>1</v>
      </c>
      <c r="E147" s="35">
        <v>788836.67</v>
      </c>
      <c r="F147" s="35">
        <f t="shared" ref="F147" si="20">D147*E147</f>
        <v>788836.67</v>
      </c>
      <c r="G147" s="32"/>
      <c r="H147" s="38">
        <f>F147/$G$288</f>
        <v>1.3464928260301468E-3</v>
      </c>
    </row>
    <row r="148" spans="1:8" s="61" customFormat="1" ht="12" customHeight="1" x14ac:dyDescent="0.2">
      <c r="A148" s="45"/>
      <c r="B148" s="58"/>
      <c r="C148" s="62"/>
      <c r="D148" s="63"/>
      <c r="E148" s="60"/>
      <c r="F148" s="59"/>
      <c r="G148" s="59"/>
      <c r="H148" s="59"/>
    </row>
    <row r="149" spans="1:8" ht="12" customHeight="1" x14ac:dyDescent="0.2">
      <c r="A149" s="44">
        <v>21</v>
      </c>
      <c r="B149" s="27" t="s">
        <v>228</v>
      </c>
      <c r="C149" s="88"/>
      <c r="D149" s="95"/>
      <c r="E149" s="48"/>
      <c r="F149" s="28"/>
      <c r="G149" s="5">
        <f>SUBTOTAL(109,F149:F154)</f>
        <v>2423133.71</v>
      </c>
      <c r="H149" s="6">
        <f>G149/$G$288</f>
        <v>4.1361314466108858E-3</v>
      </c>
    </row>
    <row r="150" spans="1:8" s="33" customFormat="1" ht="12" customHeight="1" x14ac:dyDescent="0.2">
      <c r="A150" s="40" t="s">
        <v>229</v>
      </c>
      <c r="B150" s="10" t="s">
        <v>285</v>
      </c>
      <c r="C150" s="53"/>
      <c r="D150" s="96"/>
      <c r="E150" s="35"/>
      <c r="F150" s="50"/>
      <c r="G150" s="32"/>
      <c r="H150" s="38"/>
    </row>
    <row r="151" spans="1:8" s="33" customFormat="1" ht="51" customHeight="1" x14ac:dyDescent="0.2">
      <c r="A151" s="40" t="s">
        <v>16</v>
      </c>
      <c r="B151" s="10" t="s">
        <v>483</v>
      </c>
      <c r="C151" s="99" t="s">
        <v>68</v>
      </c>
      <c r="D151" s="96">
        <v>1</v>
      </c>
      <c r="E151" s="35">
        <v>524688.54</v>
      </c>
      <c r="F151" s="35">
        <f t="shared" ref="F151:F153" si="21">D151*E151</f>
        <v>524688.54</v>
      </c>
      <c r="G151" s="32"/>
      <c r="H151" s="38">
        <f>F151/$G$288</f>
        <v>8.9560916965261228E-4</v>
      </c>
    </row>
    <row r="152" spans="1:8" s="33" customFormat="1" ht="73.5" customHeight="1" x14ac:dyDescent="0.2">
      <c r="A152" s="40" t="s">
        <v>139</v>
      </c>
      <c r="B152" s="10" t="s">
        <v>484</v>
      </c>
      <c r="C152" s="99" t="s">
        <v>68</v>
      </c>
      <c r="D152" s="96">
        <v>1</v>
      </c>
      <c r="E152" s="35">
        <v>731638.48</v>
      </c>
      <c r="F152" s="35">
        <f t="shared" si="21"/>
        <v>731638.48</v>
      </c>
      <c r="G152" s="32"/>
      <c r="H152" s="38">
        <f>F152/$G$288</f>
        <v>1.2488592404909383E-3</v>
      </c>
    </row>
    <row r="153" spans="1:8" s="33" customFormat="1" ht="63.75" customHeight="1" x14ac:dyDescent="0.2">
      <c r="A153" s="40" t="s">
        <v>353</v>
      </c>
      <c r="B153" s="10" t="s">
        <v>485</v>
      </c>
      <c r="C153" s="99" t="s">
        <v>68</v>
      </c>
      <c r="D153" s="96">
        <v>1</v>
      </c>
      <c r="E153" s="35">
        <v>1166806.69</v>
      </c>
      <c r="F153" s="35">
        <f t="shared" si="21"/>
        <v>1166806.69</v>
      </c>
      <c r="G153" s="32"/>
      <c r="H153" s="38">
        <f>F153/$G$288</f>
        <v>1.9916630364673351E-3</v>
      </c>
    </row>
    <row r="154" spans="1:8" s="61" customFormat="1" ht="12" customHeight="1" x14ac:dyDescent="0.2">
      <c r="A154" s="45"/>
      <c r="B154" s="58"/>
      <c r="C154" s="62"/>
      <c r="D154" s="63"/>
      <c r="E154" s="60"/>
      <c r="F154" s="59"/>
      <c r="G154" s="59"/>
      <c r="H154" s="59"/>
    </row>
    <row r="155" spans="1:8" ht="12" customHeight="1" x14ac:dyDescent="0.2">
      <c r="A155" s="44">
        <v>22</v>
      </c>
      <c r="B155" s="27" t="s">
        <v>230</v>
      </c>
      <c r="C155" s="88"/>
      <c r="D155" s="95"/>
      <c r="E155" s="48"/>
      <c r="F155" s="28"/>
      <c r="G155" s="5">
        <f>SUBTOTAL(109,F155:F194)</f>
        <v>38574359.189999998</v>
      </c>
      <c r="H155" s="6">
        <f>G155/$G$288</f>
        <v>6.5843919144941698E-2</v>
      </c>
    </row>
    <row r="156" spans="1:8" s="33" customFormat="1" ht="12" customHeight="1" x14ac:dyDescent="0.2">
      <c r="A156" s="40" t="s">
        <v>64</v>
      </c>
      <c r="B156" s="10" t="s">
        <v>231</v>
      </c>
      <c r="C156" s="53"/>
      <c r="D156" s="100"/>
      <c r="E156" s="35"/>
      <c r="F156" s="35"/>
      <c r="G156" s="32"/>
      <c r="H156" s="38"/>
    </row>
    <row r="157" spans="1:8" s="33" customFormat="1" ht="24" customHeight="1" x14ac:dyDescent="0.2">
      <c r="A157" s="40" t="s">
        <v>106</v>
      </c>
      <c r="B157" s="10" t="s">
        <v>82</v>
      </c>
      <c r="C157" s="53" t="s">
        <v>214</v>
      </c>
      <c r="D157" s="96">
        <v>63</v>
      </c>
      <c r="E157" s="35">
        <v>180524.33</v>
      </c>
      <c r="F157" s="35">
        <f>D157*E157</f>
        <v>11373032.789999999</v>
      </c>
      <c r="G157" s="32"/>
      <c r="H157" s="38">
        <f>F157/$G$288</f>
        <v>1.9413026351754951E-2</v>
      </c>
    </row>
    <row r="158" spans="1:8" s="33" customFormat="1" ht="12" customHeight="1" x14ac:dyDescent="0.2">
      <c r="A158" s="40" t="s">
        <v>65</v>
      </c>
      <c r="B158" s="10" t="s">
        <v>161</v>
      </c>
      <c r="C158" s="53"/>
      <c r="D158" s="100"/>
      <c r="E158" s="35"/>
      <c r="F158" s="35"/>
      <c r="G158" s="32"/>
      <c r="H158" s="38"/>
    </row>
    <row r="159" spans="1:8" s="33" customFormat="1" ht="24" customHeight="1" x14ac:dyDescent="0.2">
      <c r="A159" s="40" t="s">
        <v>107</v>
      </c>
      <c r="B159" s="10" t="s">
        <v>83</v>
      </c>
      <c r="C159" s="53" t="s">
        <v>214</v>
      </c>
      <c r="D159" s="96">
        <v>54</v>
      </c>
      <c r="E159" s="35">
        <v>165796.41</v>
      </c>
      <c r="F159" s="35">
        <f>D159*E159</f>
        <v>8953006.1400000006</v>
      </c>
      <c r="G159" s="32"/>
      <c r="H159" s="38">
        <f>F159/$G$288</f>
        <v>1.5282198454229894E-2</v>
      </c>
    </row>
    <row r="160" spans="1:8" s="33" customFormat="1" ht="24" customHeight="1" x14ac:dyDescent="0.2">
      <c r="A160" s="40" t="s">
        <v>304</v>
      </c>
      <c r="B160" s="10" t="s">
        <v>48</v>
      </c>
      <c r="C160" s="53" t="s">
        <v>214</v>
      </c>
      <c r="D160" s="96">
        <v>12</v>
      </c>
      <c r="E160" s="35">
        <v>206768.08</v>
      </c>
      <c r="F160" s="35">
        <f>D160*E160</f>
        <v>2481216.96</v>
      </c>
      <c r="G160" s="32"/>
      <c r="H160" s="38">
        <f>F160/$G$288</f>
        <v>4.2352757719342961E-3</v>
      </c>
    </row>
    <row r="161" spans="1:8" s="33" customFormat="1" ht="12" customHeight="1" x14ac:dyDescent="0.2">
      <c r="A161" s="40" t="s">
        <v>66</v>
      </c>
      <c r="B161" s="10" t="s">
        <v>166</v>
      </c>
      <c r="C161" s="53"/>
      <c r="D161" s="100"/>
      <c r="E161" s="35"/>
      <c r="F161" s="35"/>
      <c r="G161" s="32"/>
      <c r="H161" s="38"/>
    </row>
    <row r="162" spans="1:8" s="33" customFormat="1" ht="24" customHeight="1" x14ac:dyDescent="0.2">
      <c r="A162" s="40" t="s">
        <v>160</v>
      </c>
      <c r="B162" s="10" t="s">
        <v>122</v>
      </c>
      <c r="C162" s="53" t="s">
        <v>68</v>
      </c>
      <c r="D162" s="100">
        <v>1</v>
      </c>
      <c r="E162" s="35">
        <v>137169.04999999999</v>
      </c>
      <c r="F162" s="35">
        <f t="shared" ref="F162:F163" si="22">D162*E162</f>
        <v>137169.04999999999</v>
      </c>
      <c r="G162" s="32"/>
      <c r="H162" s="38">
        <f>F162/$G$288</f>
        <v>2.3413863579436602E-4</v>
      </c>
    </row>
    <row r="163" spans="1:8" s="33" customFormat="1" ht="12" customHeight="1" x14ac:dyDescent="0.2">
      <c r="A163" s="40" t="s">
        <v>321</v>
      </c>
      <c r="B163" s="10" t="s">
        <v>432</v>
      </c>
      <c r="C163" s="53" t="s">
        <v>68</v>
      </c>
      <c r="D163" s="100">
        <v>1</v>
      </c>
      <c r="E163" s="35">
        <v>426652.83</v>
      </c>
      <c r="F163" s="35">
        <f t="shared" si="22"/>
        <v>426652.83</v>
      </c>
      <c r="G163" s="32"/>
      <c r="H163" s="38">
        <f>F163/$G$288</f>
        <v>7.2826859684459113E-4</v>
      </c>
    </row>
    <row r="164" spans="1:8" s="33" customFormat="1" ht="12" customHeight="1" x14ac:dyDescent="0.2">
      <c r="A164" s="40" t="s">
        <v>167</v>
      </c>
      <c r="B164" s="10" t="s">
        <v>168</v>
      </c>
      <c r="C164" s="53"/>
      <c r="D164" s="100"/>
      <c r="E164" s="35"/>
      <c r="F164" s="35"/>
      <c r="G164" s="32"/>
      <c r="H164" s="38"/>
    </row>
    <row r="165" spans="1:8" s="33" customFormat="1" ht="24" customHeight="1" x14ac:dyDescent="0.2">
      <c r="A165" s="40" t="s">
        <v>162</v>
      </c>
      <c r="B165" s="10" t="s">
        <v>311</v>
      </c>
      <c r="C165" s="53" t="s">
        <v>68</v>
      </c>
      <c r="D165" s="96">
        <v>6</v>
      </c>
      <c r="E165" s="35">
        <v>26548.63</v>
      </c>
      <c r="F165" s="35">
        <f>D165*E165</f>
        <v>159291.78</v>
      </c>
      <c r="G165" s="32"/>
      <c r="H165" s="38">
        <f t="shared" ref="H165:H170" si="23">F165/$G$288</f>
        <v>2.7190069525491559E-4</v>
      </c>
    </row>
    <row r="166" spans="1:8" s="33" customFormat="1" ht="24" customHeight="1" x14ac:dyDescent="0.2">
      <c r="A166" s="40" t="s">
        <v>163</v>
      </c>
      <c r="B166" s="10" t="s">
        <v>312</v>
      </c>
      <c r="C166" s="53" t="s">
        <v>68</v>
      </c>
      <c r="D166" s="96">
        <v>8</v>
      </c>
      <c r="E166" s="35">
        <v>26548.63</v>
      </c>
      <c r="F166" s="35">
        <f>D166*E166</f>
        <v>212389.04</v>
      </c>
      <c r="G166" s="32"/>
      <c r="H166" s="38">
        <f t="shared" si="23"/>
        <v>3.6253426033988747E-4</v>
      </c>
    </row>
    <row r="167" spans="1:8" s="33" customFormat="1" ht="24" customHeight="1" x14ac:dyDescent="0.2">
      <c r="A167" s="40" t="s">
        <v>164</v>
      </c>
      <c r="B167" s="10" t="s">
        <v>402</v>
      </c>
      <c r="C167" s="99" t="s">
        <v>68</v>
      </c>
      <c r="D167" s="96">
        <v>8</v>
      </c>
      <c r="E167" s="35">
        <v>26548.63</v>
      </c>
      <c r="F167" s="35">
        <f>D167*E167</f>
        <v>212389.04</v>
      </c>
      <c r="G167" s="32"/>
      <c r="H167" s="38">
        <f t="shared" si="23"/>
        <v>3.6253426033988747E-4</v>
      </c>
    </row>
    <row r="168" spans="1:8" s="33" customFormat="1" ht="24" customHeight="1" x14ac:dyDescent="0.2">
      <c r="A168" s="40" t="s">
        <v>1</v>
      </c>
      <c r="B168" s="10" t="s">
        <v>26</v>
      </c>
      <c r="C168" s="99" t="s">
        <v>68</v>
      </c>
      <c r="D168" s="96">
        <v>1</v>
      </c>
      <c r="E168" s="35">
        <v>49733.21</v>
      </c>
      <c r="F168" s="35">
        <f>D168*E168</f>
        <v>49733.21</v>
      </c>
      <c r="G168" s="32"/>
      <c r="H168" s="38">
        <f t="shared" si="23"/>
        <v>8.4891350804534426E-5</v>
      </c>
    </row>
    <row r="169" spans="1:8" s="33" customFormat="1" ht="24" customHeight="1" x14ac:dyDescent="0.2">
      <c r="A169" s="40" t="s">
        <v>165</v>
      </c>
      <c r="B169" s="10" t="s">
        <v>289</v>
      </c>
      <c r="C169" s="99" t="s">
        <v>68</v>
      </c>
      <c r="D169" s="96">
        <v>5</v>
      </c>
      <c r="E169" s="35">
        <v>148776.89000000001</v>
      </c>
      <c r="F169" s="35">
        <f t="shared" ref="F169:F170" si="24">D169*E169</f>
        <v>743884.45000000007</v>
      </c>
      <c r="G169" s="32"/>
      <c r="H169" s="38">
        <f t="shared" si="23"/>
        <v>1.2697623138138107E-3</v>
      </c>
    </row>
    <row r="170" spans="1:8" s="33" customFormat="1" ht="26.25" customHeight="1" x14ac:dyDescent="0.2">
      <c r="A170" s="40" t="s">
        <v>288</v>
      </c>
      <c r="B170" s="10" t="s">
        <v>271</v>
      </c>
      <c r="C170" s="99" t="s">
        <v>68</v>
      </c>
      <c r="D170" s="96">
        <v>1</v>
      </c>
      <c r="E170" s="35">
        <v>228799.91</v>
      </c>
      <c r="F170" s="35">
        <f t="shared" si="24"/>
        <v>228799.91</v>
      </c>
      <c r="G170" s="32"/>
      <c r="H170" s="38">
        <f t="shared" si="23"/>
        <v>3.9054654674121987E-4</v>
      </c>
    </row>
    <row r="171" spans="1:8" s="33" customFormat="1" ht="12" customHeight="1" x14ac:dyDescent="0.2">
      <c r="A171" s="40" t="s">
        <v>264</v>
      </c>
      <c r="B171" s="10" t="s">
        <v>17</v>
      </c>
      <c r="C171" s="53"/>
      <c r="D171" s="96"/>
      <c r="E171" s="35"/>
      <c r="F171" s="35"/>
      <c r="G171" s="32"/>
      <c r="H171" s="38"/>
    </row>
    <row r="172" spans="1:8" s="33" customFormat="1" ht="12" customHeight="1" x14ac:dyDescent="0.2">
      <c r="A172" s="40" t="s">
        <v>9</v>
      </c>
      <c r="B172" s="10" t="s">
        <v>434</v>
      </c>
      <c r="C172" s="53" t="s">
        <v>68</v>
      </c>
      <c r="D172" s="96">
        <v>7</v>
      </c>
      <c r="E172" s="35">
        <v>140018.23999999999</v>
      </c>
      <c r="F172" s="35">
        <f t="shared" ref="F172:F181" si="25">D172*E172</f>
        <v>980127.67999999993</v>
      </c>
      <c r="G172" s="32"/>
      <c r="H172" s="38">
        <f t="shared" ref="H172:H181" si="26">F172/$G$288</f>
        <v>1.6730141230802205E-3</v>
      </c>
    </row>
    <row r="173" spans="1:8" s="33" customFormat="1" ht="24" customHeight="1" x14ac:dyDescent="0.2">
      <c r="A173" s="40" t="s">
        <v>131</v>
      </c>
      <c r="B173" s="10" t="s">
        <v>435</v>
      </c>
      <c r="C173" s="53" t="s">
        <v>68</v>
      </c>
      <c r="D173" s="96">
        <v>3</v>
      </c>
      <c r="E173" s="35">
        <v>244884.79</v>
      </c>
      <c r="F173" s="35">
        <f t="shared" si="25"/>
        <v>734654.37</v>
      </c>
      <c r="G173" s="32"/>
      <c r="H173" s="38">
        <f t="shared" si="26"/>
        <v>1.2540071683238268E-3</v>
      </c>
    </row>
    <row r="174" spans="1:8" s="33" customFormat="1" ht="24" customHeight="1" x14ac:dyDescent="0.2">
      <c r="A174" s="40" t="s">
        <v>132</v>
      </c>
      <c r="B174" s="10" t="s">
        <v>436</v>
      </c>
      <c r="C174" s="53" t="s">
        <v>68</v>
      </c>
      <c r="D174" s="96">
        <v>17</v>
      </c>
      <c r="E174" s="35">
        <v>198479</v>
      </c>
      <c r="F174" s="35">
        <f t="shared" si="25"/>
        <v>3374143</v>
      </c>
      <c r="G174" s="32"/>
      <c r="H174" s="38">
        <f t="shared" si="26"/>
        <v>5.759442374173398E-3</v>
      </c>
    </row>
    <row r="175" spans="1:8" s="33" customFormat="1" ht="12" customHeight="1" x14ac:dyDescent="0.2">
      <c r="A175" s="40" t="s">
        <v>81</v>
      </c>
      <c r="B175" s="10" t="s">
        <v>446</v>
      </c>
      <c r="C175" s="53" t="s">
        <v>68</v>
      </c>
      <c r="D175" s="96">
        <v>3</v>
      </c>
      <c r="E175" s="35">
        <v>72547.460000000006</v>
      </c>
      <c r="F175" s="35">
        <f t="shared" si="25"/>
        <v>217642.38</v>
      </c>
      <c r="G175" s="32"/>
      <c r="H175" s="38">
        <f t="shared" si="26"/>
        <v>3.7150136961828497E-4</v>
      </c>
    </row>
    <row r="176" spans="1:8" s="33" customFormat="1" ht="12" customHeight="1" x14ac:dyDescent="0.2">
      <c r="A176" s="40" t="s">
        <v>81</v>
      </c>
      <c r="B176" s="10" t="s">
        <v>442</v>
      </c>
      <c r="C176" s="53" t="s">
        <v>68</v>
      </c>
      <c r="D176" s="96">
        <v>1</v>
      </c>
      <c r="E176" s="35">
        <v>102385.06</v>
      </c>
      <c r="F176" s="35">
        <f t="shared" si="25"/>
        <v>102385.06</v>
      </c>
      <c r="G176" s="32"/>
      <c r="H176" s="38">
        <f t="shared" si="26"/>
        <v>1.7476463002495324E-4</v>
      </c>
    </row>
    <row r="177" spans="1:8" s="33" customFormat="1" ht="12" customHeight="1" x14ac:dyDescent="0.2">
      <c r="A177" s="40" t="s">
        <v>390</v>
      </c>
      <c r="B177" s="10" t="s">
        <v>437</v>
      </c>
      <c r="C177" s="53" t="s">
        <v>68</v>
      </c>
      <c r="D177" s="96">
        <v>11</v>
      </c>
      <c r="E177" s="35">
        <v>98224.41</v>
      </c>
      <c r="F177" s="35">
        <f t="shared" si="25"/>
        <v>1080468.51</v>
      </c>
      <c r="G177" s="32"/>
      <c r="H177" s="38">
        <f t="shared" si="26"/>
        <v>1.8442893856170275E-3</v>
      </c>
    </row>
    <row r="178" spans="1:8" s="33" customFormat="1" ht="12" customHeight="1" x14ac:dyDescent="0.2">
      <c r="A178" s="40" t="s">
        <v>390</v>
      </c>
      <c r="B178" s="10" t="s">
        <v>438</v>
      </c>
      <c r="C178" s="53" t="s">
        <v>68</v>
      </c>
      <c r="D178" s="96">
        <v>1</v>
      </c>
      <c r="E178" s="35">
        <v>103070.32</v>
      </c>
      <c r="F178" s="35">
        <f t="shared" si="25"/>
        <v>103070.32</v>
      </c>
      <c r="G178" s="32"/>
      <c r="H178" s="38">
        <f t="shared" si="26"/>
        <v>1.7593432422028702E-4</v>
      </c>
    </row>
    <row r="179" spans="1:8" s="33" customFormat="1" ht="12" customHeight="1" x14ac:dyDescent="0.2">
      <c r="A179" s="40" t="s">
        <v>390</v>
      </c>
      <c r="B179" s="10" t="s">
        <v>441</v>
      </c>
      <c r="C179" s="53" t="s">
        <v>68</v>
      </c>
      <c r="D179" s="96">
        <v>3</v>
      </c>
      <c r="E179" s="35">
        <v>120630.41</v>
      </c>
      <c r="F179" s="35">
        <f t="shared" si="25"/>
        <v>361891.23</v>
      </c>
      <c r="G179" s="32"/>
      <c r="H179" s="38">
        <f t="shared" si="26"/>
        <v>6.1772476297054725E-4</v>
      </c>
    </row>
    <row r="180" spans="1:8" s="33" customFormat="1" ht="12" customHeight="1" x14ac:dyDescent="0.2">
      <c r="A180" s="40" t="s">
        <v>391</v>
      </c>
      <c r="B180" s="10" t="s">
        <v>439</v>
      </c>
      <c r="C180" s="53" t="s">
        <v>68</v>
      </c>
      <c r="D180" s="96">
        <v>5</v>
      </c>
      <c r="E180" s="35">
        <v>167404.99</v>
      </c>
      <c r="F180" s="35">
        <f t="shared" si="25"/>
        <v>837024.95</v>
      </c>
      <c r="G180" s="32"/>
      <c r="H180" s="38">
        <f t="shared" si="26"/>
        <v>1.4287470819317289E-3</v>
      </c>
    </row>
    <row r="181" spans="1:8" s="33" customFormat="1" ht="23.25" customHeight="1" x14ac:dyDescent="0.2">
      <c r="A181" s="40" t="s">
        <v>392</v>
      </c>
      <c r="B181" s="10" t="s">
        <v>440</v>
      </c>
      <c r="C181" s="53" t="s">
        <v>68</v>
      </c>
      <c r="D181" s="96">
        <v>1</v>
      </c>
      <c r="E181" s="35">
        <v>120793.96</v>
      </c>
      <c r="F181" s="35">
        <f t="shared" si="25"/>
        <v>120793.96</v>
      </c>
      <c r="G181" s="32"/>
      <c r="H181" s="38">
        <f t="shared" si="26"/>
        <v>2.0618742352301208E-4</v>
      </c>
    </row>
    <row r="182" spans="1:8" s="33" customFormat="1" ht="12.75" customHeight="1" x14ac:dyDescent="0.2">
      <c r="A182" s="40" t="s">
        <v>265</v>
      </c>
      <c r="B182" s="10" t="s">
        <v>51</v>
      </c>
      <c r="C182" s="53"/>
      <c r="D182" s="100"/>
      <c r="E182" s="35"/>
      <c r="F182" s="35"/>
      <c r="G182" s="32"/>
      <c r="H182" s="38"/>
    </row>
    <row r="183" spans="1:8" s="33" customFormat="1" ht="24.75" customHeight="1" x14ac:dyDescent="0.2">
      <c r="A183" s="40" t="s">
        <v>322</v>
      </c>
      <c r="B183" s="10" t="s">
        <v>308</v>
      </c>
      <c r="C183" s="53" t="s">
        <v>68</v>
      </c>
      <c r="D183" s="96">
        <v>1</v>
      </c>
      <c r="E183" s="35">
        <v>770040.63</v>
      </c>
      <c r="F183" s="35">
        <f>D183*E183</f>
        <v>770040.63</v>
      </c>
      <c r="G183" s="32"/>
      <c r="H183" s="38">
        <f>F183/$G$288</f>
        <v>1.3144092097629469E-3</v>
      </c>
    </row>
    <row r="184" spans="1:8" s="33" customFormat="1" ht="12" customHeight="1" x14ac:dyDescent="0.2">
      <c r="A184" s="40" t="s">
        <v>266</v>
      </c>
      <c r="B184" s="10" t="s">
        <v>49</v>
      </c>
      <c r="C184" s="53"/>
      <c r="D184" s="96"/>
      <c r="E184" s="35"/>
      <c r="F184" s="35"/>
      <c r="G184" s="32"/>
      <c r="H184" s="38"/>
    </row>
    <row r="185" spans="1:8" s="33" customFormat="1" ht="12" customHeight="1" x14ac:dyDescent="0.2">
      <c r="A185" s="40" t="s">
        <v>56</v>
      </c>
      <c r="B185" s="10" t="s">
        <v>55</v>
      </c>
      <c r="C185" s="53" t="s">
        <v>68</v>
      </c>
      <c r="D185" s="96">
        <v>1</v>
      </c>
      <c r="E185" s="35">
        <v>473119.06</v>
      </c>
      <c r="F185" s="35">
        <f>D185*E185</f>
        <v>473119.06</v>
      </c>
      <c r="G185" s="32"/>
      <c r="H185" s="38">
        <f>F185/$G$288</f>
        <v>8.0758342553741396E-4</v>
      </c>
    </row>
    <row r="186" spans="1:8" s="33" customFormat="1" ht="12" customHeight="1" x14ac:dyDescent="0.2">
      <c r="A186" s="40" t="s">
        <v>146</v>
      </c>
      <c r="B186" s="10" t="s">
        <v>52</v>
      </c>
      <c r="C186" s="53"/>
      <c r="D186" s="96"/>
      <c r="E186" s="35"/>
      <c r="F186" s="35"/>
      <c r="G186" s="32"/>
      <c r="H186" s="38"/>
    </row>
    <row r="187" spans="1:8" s="33" customFormat="1" ht="48" x14ac:dyDescent="0.2">
      <c r="A187" s="40" t="s">
        <v>57</v>
      </c>
      <c r="B187" s="10" t="s">
        <v>374</v>
      </c>
      <c r="C187" s="53" t="s">
        <v>68</v>
      </c>
      <c r="D187" s="96">
        <v>1</v>
      </c>
      <c r="E187" s="35">
        <v>222825.43</v>
      </c>
      <c r="F187" s="35">
        <f>D187*E187</f>
        <v>222825.43</v>
      </c>
      <c r="G187" s="32"/>
      <c r="H187" s="38">
        <f>F187/$G$288</f>
        <v>3.8034849844402219E-4</v>
      </c>
    </row>
    <row r="188" spans="1:8" s="33" customFormat="1" ht="12" customHeight="1" x14ac:dyDescent="0.2">
      <c r="A188" s="40" t="s">
        <v>53</v>
      </c>
      <c r="B188" s="10" t="s">
        <v>54</v>
      </c>
      <c r="C188" s="53"/>
      <c r="D188" s="96"/>
      <c r="E188" s="35"/>
      <c r="F188" s="35"/>
      <c r="G188" s="32"/>
      <c r="H188" s="38"/>
    </row>
    <row r="189" spans="1:8" s="33" customFormat="1" ht="12" customHeight="1" x14ac:dyDescent="0.2">
      <c r="A189" s="40" t="s">
        <v>169</v>
      </c>
      <c r="B189" s="10" t="s">
        <v>302</v>
      </c>
      <c r="C189" s="53" t="s">
        <v>68</v>
      </c>
      <c r="D189" s="96">
        <v>9</v>
      </c>
      <c r="E189" s="35">
        <v>93835.97</v>
      </c>
      <c r="F189" s="35">
        <f t="shared" ref="F189:F191" si="27">D189*E189</f>
        <v>844523.73</v>
      </c>
      <c r="G189" s="32"/>
      <c r="H189" s="38">
        <f>F189/$G$288</f>
        <v>1.4415470110653206E-3</v>
      </c>
    </row>
    <row r="190" spans="1:8" s="33" customFormat="1" ht="12" customHeight="1" x14ac:dyDescent="0.2">
      <c r="A190" s="40" t="s">
        <v>102</v>
      </c>
      <c r="B190" s="10" t="s">
        <v>109</v>
      </c>
      <c r="C190" s="53" t="s">
        <v>68</v>
      </c>
      <c r="D190" s="96">
        <v>3</v>
      </c>
      <c r="E190" s="35">
        <v>87964.79</v>
      </c>
      <c r="F190" s="35">
        <f t="shared" si="27"/>
        <v>263894.37</v>
      </c>
      <c r="G190" s="32"/>
      <c r="H190" s="38">
        <f>F190/$G$288</f>
        <v>4.5045050458258386E-4</v>
      </c>
    </row>
    <row r="191" spans="1:8" s="33" customFormat="1" ht="24" customHeight="1" x14ac:dyDescent="0.2">
      <c r="A191" s="40" t="s">
        <v>103</v>
      </c>
      <c r="B191" s="10" t="s">
        <v>12</v>
      </c>
      <c r="C191" s="53" t="s">
        <v>68</v>
      </c>
      <c r="D191" s="96">
        <v>1</v>
      </c>
      <c r="E191" s="35">
        <v>119329.29</v>
      </c>
      <c r="F191" s="35">
        <f t="shared" si="27"/>
        <v>119329.29</v>
      </c>
      <c r="G191" s="32"/>
      <c r="H191" s="38">
        <f>F191/$G$288</f>
        <v>2.0368732721346604E-4</v>
      </c>
    </row>
    <row r="192" spans="1:8" s="33" customFormat="1" ht="12" customHeight="1" x14ac:dyDescent="0.2">
      <c r="A192" s="40" t="s">
        <v>50</v>
      </c>
      <c r="B192" s="10" t="s">
        <v>199</v>
      </c>
      <c r="C192" s="53"/>
      <c r="D192" s="100"/>
      <c r="E192" s="35"/>
      <c r="F192" s="35"/>
      <c r="G192" s="32"/>
      <c r="H192" s="38"/>
    </row>
    <row r="193" spans="1:9" s="33" customFormat="1" ht="24" customHeight="1" x14ac:dyDescent="0.2">
      <c r="A193" s="40" t="s">
        <v>306</v>
      </c>
      <c r="B193" s="10" t="s">
        <v>499</v>
      </c>
      <c r="C193" s="53" t="s">
        <v>246</v>
      </c>
      <c r="D193" s="96">
        <v>18</v>
      </c>
      <c r="E193" s="35">
        <v>166158.89000000001</v>
      </c>
      <c r="F193" s="35">
        <f t="shared" ref="F193" si="28">D193*E193</f>
        <v>2990860.0200000005</v>
      </c>
      <c r="G193" s="32"/>
      <c r="H193" s="38">
        <f>F193/$G$288</f>
        <v>5.1052032870003141E-3</v>
      </c>
    </row>
    <row r="194" spans="1:9" ht="12" customHeight="1" x14ac:dyDescent="0.2">
      <c r="A194" s="45"/>
      <c r="B194" s="58"/>
      <c r="C194" s="62"/>
      <c r="D194" s="63"/>
      <c r="E194" s="60"/>
      <c r="F194" s="59"/>
      <c r="G194" s="59"/>
      <c r="H194" s="59"/>
    </row>
    <row r="195" spans="1:9" ht="12" customHeight="1" x14ac:dyDescent="0.2">
      <c r="A195" s="44" t="s">
        <v>123</v>
      </c>
      <c r="B195" s="27" t="s">
        <v>141</v>
      </c>
      <c r="C195" s="88"/>
      <c r="D195" s="95"/>
      <c r="E195" s="48"/>
      <c r="F195" s="28"/>
      <c r="G195" s="5">
        <f>SUBTOTAL(109,F195:F228)</f>
        <v>19072167.043500002</v>
      </c>
      <c r="H195" s="6">
        <f>G195/$G$288</f>
        <v>3.2554947148845589E-2</v>
      </c>
    </row>
    <row r="196" spans="1:9" s="33" customFormat="1" ht="12" customHeight="1" x14ac:dyDescent="0.2">
      <c r="A196" s="40" t="s">
        <v>147</v>
      </c>
      <c r="B196" s="10" t="s">
        <v>143</v>
      </c>
      <c r="C196" s="53"/>
      <c r="D196" s="100"/>
      <c r="E196" s="35"/>
      <c r="F196" s="35"/>
      <c r="G196" s="32"/>
      <c r="H196" s="38"/>
    </row>
    <row r="197" spans="1:9" s="33" customFormat="1" ht="24" customHeight="1" x14ac:dyDescent="0.2">
      <c r="A197" s="40" t="s">
        <v>201</v>
      </c>
      <c r="B197" s="10" t="s">
        <v>100</v>
      </c>
      <c r="C197" s="99" t="s">
        <v>246</v>
      </c>
      <c r="D197" s="96">
        <v>7.65</v>
      </c>
      <c r="E197" s="35">
        <v>29100.83</v>
      </c>
      <c r="F197" s="35">
        <f t="shared" ref="F197:F204" si="29">D197*E197</f>
        <v>222621.34950000001</v>
      </c>
      <c r="G197" s="32"/>
      <c r="H197" s="38">
        <f t="shared" ref="H197:H204" si="30">F197/$G$288</f>
        <v>3.8000014632040373E-4</v>
      </c>
      <c r="I197" s="33" t="s">
        <v>314</v>
      </c>
    </row>
    <row r="198" spans="1:9" s="33" customFormat="1" ht="24" customHeight="1" x14ac:dyDescent="0.2">
      <c r="A198" s="40" t="s">
        <v>202</v>
      </c>
      <c r="B198" s="10" t="s">
        <v>101</v>
      </c>
      <c r="C198" s="53" t="s">
        <v>246</v>
      </c>
      <c r="D198" s="96">
        <v>52.1</v>
      </c>
      <c r="E198" s="35">
        <v>31599.91</v>
      </c>
      <c r="F198" s="35">
        <f t="shared" si="29"/>
        <v>1646355.311</v>
      </c>
      <c r="G198" s="32"/>
      <c r="H198" s="38">
        <f t="shared" si="30"/>
        <v>2.8102213039337171E-3</v>
      </c>
    </row>
    <row r="199" spans="1:9" s="33" customFormat="1" ht="24" customHeight="1" x14ac:dyDescent="0.2">
      <c r="A199" s="40" t="s">
        <v>203</v>
      </c>
      <c r="B199" s="10" t="s">
        <v>170</v>
      </c>
      <c r="C199" s="53" t="s">
        <v>246</v>
      </c>
      <c r="D199" s="96">
        <v>23</v>
      </c>
      <c r="E199" s="35">
        <v>36674.300000000003</v>
      </c>
      <c r="F199" s="35">
        <f t="shared" si="29"/>
        <v>843508.9</v>
      </c>
      <c r="G199" s="32"/>
      <c r="H199" s="38">
        <f t="shared" si="30"/>
        <v>1.4398147623418426E-3</v>
      </c>
    </row>
    <row r="200" spans="1:9" s="33" customFormat="1" ht="12" customHeight="1" x14ac:dyDescent="0.2">
      <c r="A200" s="40" t="s">
        <v>323</v>
      </c>
      <c r="B200" s="10" t="s">
        <v>60</v>
      </c>
      <c r="C200" s="53" t="s">
        <v>68</v>
      </c>
      <c r="D200" s="100">
        <v>5</v>
      </c>
      <c r="E200" s="35">
        <v>70258.509999999995</v>
      </c>
      <c r="F200" s="35">
        <f t="shared" si="29"/>
        <v>351292.55</v>
      </c>
      <c r="G200" s="32"/>
      <c r="H200" s="38">
        <f t="shared" si="30"/>
        <v>5.9963350640486403E-4</v>
      </c>
    </row>
    <row r="201" spans="1:9" s="33" customFormat="1" ht="12" customHeight="1" x14ac:dyDescent="0.2">
      <c r="A201" s="40" t="s">
        <v>324</v>
      </c>
      <c r="B201" s="10" t="s">
        <v>215</v>
      </c>
      <c r="C201" s="53" t="s">
        <v>68</v>
      </c>
      <c r="D201" s="100">
        <v>7</v>
      </c>
      <c r="E201" s="35">
        <v>78877.36</v>
      </c>
      <c r="F201" s="35">
        <f t="shared" si="29"/>
        <v>552141.52</v>
      </c>
      <c r="G201" s="32"/>
      <c r="H201" s="38">
        <f t="shared" si="30"/>
        <v>9.4246961875312006E-4</v>
      </c>
    </row>
    <row r="202" spans="1:9" s="33" customFormat="1" ht="12" customHeight="1" x14ac:dyDescent="0.2">
      <c r="A202" s="40" t="s">
        <v>325</v>
      </c>
      <c r="B202" s="10" t="s">
        <v>61</v>
      </c>
      <c r="C202" s="53" t="s">
        <v>68</v>
      </c>
      <c r="D202" s="100">
        <v>2</v>
      </c>
      <c r="E202" s="35">
        <v>86879.91</v>
      </c>
      <c r="F202" s="35">
        <f t="shared" si="29"/>
        <v>173759.82</v>
      </c>
      <c r="G202" s="32"/>
      <c r="H202" s="38">
        <f t="shared" si="30"/>
        <v>2.9659669736485455E-4</v>
      </c>
    </row>
    <row r="203" spans="1:9" s="33" customFormat="1" ht="12" customHeight="1" x14ac:dyDescent="0.2">
      <c r="A203" s="40" t="s">
        <v>204</v>
      </c>
      <c r="B203" s="10" t="s">
        <v>448</v>
      </c>
      <c r="C203" s="53" t="s">
        <v>68</v>
      </c>
      <c r="D203" s="100">
        <v>1</v>
      </c>
      <c r="E203" s="35">
        <v>840976.93</v>
      </c>
      <c r="F203" s="35">
        <f t="shared" ref="F203" si="31">D203*E203</f>
        <v>840976.93</v>
      </c>
      <c r="G203" s="32"/>
      <c r="H203" s="38">
        <f t="shared" si="30"/>
        <v>1.4354928544357058E-3</v>
      </c>
    </row>
    <row r="204" spans="1:9" s="33" customFormat="1" ht="12" customHeight="1" x14ac:dyDescent="0.2">
      <c r="A204" s="40" t="s">
        <v>204</v>
      </c>
      <c r="B204" s="10" t="s">
        <v>449</v>
      </c>
      <c r="C204" s="53" t="s">
        <v>68</v>
      </c>
      <c r="D204" s="100">
        <v>3</v>
      </c>
      <c r="E204" s="35">
        <v>679797.37</v>
      </c>
      <c r="F204" s="35">
        <f t="shared" si="29"/>
        <v>2039392.1099999999</v>
      </c>
      <c r="G204" s="32"/>
      <c r="H204" s="38">
        <f t="shared" si="30"/>
        <v>3.4811095249634933E-3</v>
      </c>
    </row>
    <row r="205" spans="1:9" s="33" customFormat="1" ht="12" customHeight="1" x14ac:dyDescent="0.2">
      <c r="A205" s="40" t="s">
        <v>148</v>
      </c>
      <c r="B205" s="10" t="s">
        <v>174</v>
      </c>
      <c r="C205" s="53"/>
      <c r="D205" s="100"/>
      <c r="E205" s="35"/>
      <c r="F205" s="35"/>
      <c r="G205" s="32"/>
      <c r="H205" s="38"/>
    </row>
    <row r="206" spans="1:9" s="33" customFormat="1" ht="12" customHeight="1" x14ac:dyDescent="0.2">
      <c r="A206" s="40" t="s">
        <v>171</v>
      </c>
      <c r="B206" s="10" t="s">
        <v>95</v>
      </c>
      <c r="C206" s="53" t="s">
        <v>246</v>
      </c>
      <c r="D206" s="100">
        <v>56.6</v>
      </c>
      <c r="E206" s="35">
        <v>34959.67</v>
      </c>
      <c r="F206" s="35">
        <f t="shared" ref="F206:F210" si="32">D206*E206</f>
        <v>1978717.3219999999</v>
      </c>
      <c r="G206" s="32"/>
      <c r="H206" s="38">
        <f>F206/$G$288</f>
        <v>3.3775416130370612E-3</v>
      </c>
    </row>
    <row r="207" spans="1:9" s="33" customFormat="1" ht="11.25" customHeight="1" x14ac:dyDescent="0.2">
      <c r="A207" s="40" t="s">
        <v>172</v>
      </c>
      <c r="B207" s="10" t="s">
        <v>96</v>
      </c>
      <c r="C207" s="53" t="s">
        <v>246</v>
      </c>
      <c r="D207" s="100">
        <v>14.9</v>
      </c>
      <c r="E207" s="35">
        <v>25213.7</v>
      </c>
      <c r="F207" s="35">
        <f t="shared" si="32"/>
        <v>375684.13</v>
      </c>
      <c r="G207" s="32"/>
      <c r="H207" s="38">
        <f>F207/$G$288</f>
        <v>6.4126834506613014E-4</v>
      </c>
    </row>
    <row r="208" spans="1:9" s="33" customFormat="1" ht="12" customHeight="1" x14ac:dyDescent="0.2">
      <c r="A208" s="40" t="s">
        <v>316</v>
      </c>
      <c r="B208" s="10" t="s">
        <v>133</v>
      </c>
      <c r="C208" s="53" t="s">
        <v>246</v>
      </c>
      <c r="D208" s="100">
        <v>0.3</v>
      </c>
      <c r="E208" s="35">
        <v>17723.07</v>
      </c>
      <c r="F208" s="35">
        <f t="shared" si="32"/>
        <v>5316.9209999999994</v>
      </c>
      <c r="G208" s="32"/>
      <c r="H208" s="38">
        <f>F208/$G$288</f>
        <v>9.0756379049531681E-6</v>
      </c>
    </row>
    <row r="209" spans="1:8" s="33" customFormat="1" ht="12" customHeight="1" x14ac:dyDescent="0.2">
      <c r="A209" s="40" t="s">
        <v>317</v>
      </c>
      <c r="B209" s="10" t="s">
        <v>134</v>
      </c>
      <c r="C209" s="53" t="s">
        <v>68</v>
      </c>
      <c r="D209" s="100">
        <v>4</v>
      </c>
      <c r="E209" s="35">
        <v>43226.47</v>
      </c>
      <c r="F209" s="35">
        <f t="shared" si="32"/>
        <v>172905.88</v>
      </c>
      <c r="G209" s="32"/>
      <c r="H209" s="38">
        <f>F209/$G$288</f>
        <v>2.9513907739409404E-4</v>
      </c>
    </row>
    <row r="210" spans="1:8" s="33" customFormat="1" ht="12.75" customHeight="1" x14ac:dyDescent="0.2">
      <c r="A210" s="40" t="s">
        <v>318</v>
      </c>
      <c r="B210" s="10" t="s">
        <v>173</v>
      </c>
      <c r="C210" s="53" t="s">
        <v>68</v>
      </c>
      <c r="D210" s="100">
        <v>4</v>
      </c>
      <c r="E210" s="35">
        <v>41914.199999999997</v>
      </c>
      <c r="F210" s="35">
        <f t="shared" si="32"/>
        <v>167656.79999999999</v>
      </c>
      <c r="G210" s="32"/>
      <c r="H210" s="38">
        <f>F210/$G$288</f>
        <v>2.86179239658282E-4</v>
      </c>
    </row>
    <row r="211" spans="1:8" s="33" customFormat="1" ht="12" customHeight="1" x14ac:dyDescent="0.2">
      <c r="A211" s="40" t="s">
        <v>149</v>
      </c>
      <c r="B211" s="10" t="s">
        <v>144</v>
      </c>
      <c r="C211" s="53"/>
      <c r="D211" s="100"/>
      <c r="E211" s="35"/>
      <c r="F211" s="35"/>
      <c r="G211" s="32"/>
      <c r="H211" s="38"/>
    </row>
    <row r="212" spans="1:8" s="33" customFormat="1" ht="12" customHeight="1" x14ac:dyDescent="0.2">
      <c r="A212" s="40" t="s">
        <v>326</v>
      </c>
      <c r="B212" s="10" t="s">
        <v>369</v>
      </c>
      <c r="C212" s="53" t="s">
        <v>68</v>
      </c>
      <c r="D212" s="96">
        <v>8</v>
      </c>
      <c r="E212" s="35">
        <v>130738.41</v>
      </c>
      <c r="F212" s="35">
        <f t="shared" ref="F212" si="33">D212*E212</f>
        <v>1045907.28</v>
      </c>
      <c r="G212" s="32"/>
      <c r="H212" s="38">
        <f>F212/$G$288</f>
        <v>1.7852956166613096E-3</v>
      </c>
    </row>
    <row r="213" spans="1:8" s="33" customFormat="1" ht="12" customHeight="1" x14ac:dyDescent="0.2">
      <c r="A213" s="40" t="s">
        <v>267</v>
      </c>
      <c r="B213" s="10" t="s">
        <v>145</v>
      </c>
      <c r="C213" s="53"/>
      <c r="D213" s="96"/>
      <c r="E213" s="35"/>
      <c r="F213" s="35"/>
      <c r="G213" s="32"/>
      <c r="H213" s="38"/>
    </row>
    <row r="214" spans="1:8" s="33" customFormat="1" ht="24" customHeight="1" x14ac:dyDescent="0.2">
      <c r="A214" s="40" t="s">
        <v>46</v>
      </c>
      <c r="B214" s="10" t="s">
        <v>119</v>
      </c>
      <c r="C214" s="53" t="s">
        <v>68</v>
      </c>
      <c r="D214" s="96">
        <v>4</v>
      </c>
      <c r="E214" s="35">
        <v>52365.85</v>
      </c>
      <c r="F214" s="35">
        <f t="shared" ref="F214:F216" si="34">D214*E214</f>
        <v>209463.4</v>
      </c>
      <c r="G214" s="32"/>
      <c r="H214" s="38">
        <f>F214/$G$288</f>
        <v>3.5754038337984848E-4</v>
      </c>
    </row>
    <row r="215" spans="1:8" s="33" customFormat="1" ht="24" customHeight="1" x14ac:dyDescent="0.2">
      <c r="A215" s="40" t="s">
        <v>327</v>
      </c>
      <c r="B215" s="10" t="s">
        <v>129</v>
      </c>
      <c r="C215" s="53" t="s">
        <v>68</v>
      </c>
      <c r="D215" s="96">
        <v>1</v>
      </c>
      <c r="E215" s="35">
        <v>453781.88</v>
      </c>
      <c r="F215" s="35">
        <f t="shared" si="34"/>
        <v>453781.88</v>
      </c>
      <c r="G215" s="32"/>
      <c r="H215" s="38">
        <f>F215/$G$288</f>
        <v>7.7457611852967351E-4</v>
      </c>
    </row>
    <row r="216" spans="1:8" s="33" customFormat="1" ht="24" x14ac:dyDescent="0.2">
      <c r="A216" s="40" t="s">
        <v>328</v>
      </c>
      <c r="B216" s="10" t="s">
        <v>281</v>
      </c>
      <c r="C216" s="53" t="s">
        <v>68</v>
      </c>
      <c r="D216" s="96">
        <v>1</v>
      </c>
      <c r="E216" s="35">
        <v>306385.52</v>
      </c>
      <c r="F216" s="35">
        <f t="shared" si="34"/>
        <v>306385.52</v>
      </c>
      <c r="G216" s="32"/>
      <c r="H216" s="38">
        <f>F216/$G$288</f>
        <v>5.2298013057571987E-4</v>
      </c>
    </row>
    <row r="217" spans="1:8" ht="12" customHeight="1" x14ac:dyDescent="0.2">
      <c r="A217" s="40" t="s">
        <v>178</v>
      </c>
      <c r="B217" s="10" t="s">
        <v>179</v>
      </c>
      <c r="C217" s="53"/>
      <c r="D217" s="96"/>
      <c r="E217" s="35"/>
      <c r="F217" s="35"/>
      <c r="G217" s="32"/>
      <c r="H217" s="38"/>
    </row>
    <row r="218" spans="1:8" ht="36" x14ac:dyDescent="0.2">
      <c r="A218" s="40" t="s">
        <v>176</v>
      </c>
      <c r="B218" s="10" t="s">
        <v>447</v>
      </c>
      <c r="C218" s="53" t="s">
        <v>68</v>
      </c>
      <c r="D218" s="96">
        <v>1</v>
      </c>
      <c r="E218" s="35">
        <v>2236462.73</v>
      </c>
      <c r="F218" s="35">
        <f t="shared" ref="F218:F219" si="35">D218*E218</f>
        <v>2236462.73</v>
      </c>
      <c r="G218" s="32"/>
      <c r="H218" s="38">
        <f>F218/$G$288</f>
        <v>3.8174962399108513E-3</v>
      </c>
    </row>
    <row r="219" spans="1:8" ht="24" customHeight="1" x14ac:dyDescent="0.2">
      <c r="A219" s="40" t="s">
        <v>177</v>
      </c>
      <c r="B219" s="10" t="s">
        <v>452</v>
      </c>
      <c r="C219" s="53" t="s">
        <v>68</v>
      </c>
      <c r="D219" s="96">
        <v>2</v>
      </c>
      <c r="E219" s="35">
        <v>1269643.25</v>
      </c>
      <c r="F219" s="35">
        <f t="shared" si="35"/>
        <v>2539286.5</v>
      </c>
      <c r="G219" s="32"/>
      <c r="H219" s="38">
        <f>F219/$G$288</f>
        <v>4.334396695180512E-3</v>
      </c>
    </row>
    <row r="220" spans="1:8" ht="12" customHeight="1" x14ac:dyDescent="0.2">
      <c r="A220" s="40" t="s">
        <v>88</v>
      </c>
      <c r="B220" s="10" t="s">
        <v>89</v>
      </c>
      <c r="C220" s="53"/>
      <c r="D220" s="96"/>
      <c r="E220" s="35"/>
      <c r="F220" s="35"/>
      <c r="G220" s="32"/>
      <c r="H220" s="38"/>
    </row>
    <row r="221" spans="1:8" ht="12" customHeight="1" x14ac:dyDescent="0.2">
      <c r="A221" s="40" t="s">
        <v>86</v>
      </c>
      <c r="B221" s="10" t="s">
        <v>94</v>
      </c>
      <c r="C221" s="53" t="s">
        <v>68</v>
      </c>
      <c r="D221" s="96">
        <v>6</v>
      </c>
      <c r="E221" s="35">
        <v>270576.58</v>
      </c>
      <c r="F221" s="35">
        <f t="shared" ref="F221:F227" si="36">D221*E221</f>
        <v>1623459.48</v>
      </c>
      <c r="G221" s="32"/>
      <c r="H221" s="38">
        <f>F221/$G$288</f>
        <v>2.7711396114111081E-3</v>
      </c>
    </row>
    <row r="222" spans="1:8" ht="12" customHeight="1" x14ac:dyDescent="0.2">
      <c r="A222" s="40" t="s">
        <v>87</v>
      </c>
      <c r="B222" s="10" t="s">
        <v>373</v>
      </c>
      <c r="C222" s="53" t="s">
        <v>68</v>
      </c>
      <c r="D222" s="96">
        <v>2</v>
      </c>
      <c r="E222" s="35">
        <v>343218.39</v>
      </c>
      <c r="F222" s="35">
        <f t="shared" si="36"/>
        <v>686436.78</v>
      </c>
      <c r="G222" s="32"/>
      <c r="H222" s="38">
        <f>F222/$G$288</f>
        <v>1.1717028821609347E-3</v>
      </c>
    </row>
    <row r="223" spans="1:8" ht="12" customHeight="1" x14ac:dyDescent="0.2">
      <c r="A223" s="40" t="s">
        <v>87</v>
      </c>
      <c r="B223" s="10" t="s">
        <v>450</v>
      </c>
      <c r="C223" s="53" t="s">
        <v>68</v>
      </c>
      <c r="D223" s="96">
        <v>1</v>
      </c>
      <c r="E223" s="35">
        <v>505888.82</v>
      </c>
      <c r="F223" s="35">
        <f>D223*E223</f>
        <v>505888.82</v>
      </c>
      <c r="G223" s="32"/>
      <c r="H223" s="38">
        <f>F223/$G$288</f>
        <v>8.6351927186505693E-4</v>
      </c>
    </row>
    <row r="224" spans="1:8" s="33" customFormat="1" ht="12" customHeight="1" x14ac:dyDescent="0.2">
      <c r="A224" s="40" t="s">
        <v>85</v>
      </c>
      <c r="B224" s="10" t="s">
        <v>199</v>
      </c>
      <c r="C224" s="53"/>
      <c r="D224" s="96"/>
      <c r="E224" s="35"/>
      <c r="F224" s="35"/>
      <c r="G224" s="32"/>
      <c r="H224" s="38"/>
    </row>
    <row r="225" spans="1:8" s="33" customFormat="1" ht="24" customHeight="1" x14ac:dyDescent="0.2">
      <c r="A225" s="40" t="s">
        <v>84</v>
      </c>
      <c r="B225" s="10" t="s">
        <v>5</v>
      </c>
      <c r="C225" s="53" t="s">
        <v>68</v>
      </c>
      <c r="D225" s="96">
        <v>1</v>
      </c>
      <c r="E225" s="35">
        <v>27675.97</v>
      </c>
      <c r="F225" s="35">
        <f t="shared" si="36"/>
        <v>27675.97</v>
      </c>
      <c r="G225" s="32"/>
      <c r="H225" s="38">
        <f>F225/$G$288</f>
        <v>4.7241078509224936E-5</v>
      </c>
    </row>
    <row r="226" spans="1:8" s="33" customFormat="1" ht="24" customHeight="1" x14ac:dyDescent="0.2">
      <c r="A226" s="40" t="s">
        <v>77</v>
      </c>
      <c r="B226" s="10" t="s">
        <v>6</v>
      </c>
      <c r="C226" s="53" t="s">
        <v>68</v>
      </c>
      <c r="D226" s="96">
        <v>1</v>
      </c>
      <c r="E226" s="35">
        <v>27698.59</v>
      </c>
      <c r="F226" s="35">
        <f t="shared" si="36"/>
        <v>27698.59</v>
      </c>
      <c r="G226" s="32"/>
      <c r="H226" s="38">
        <f>F226/$G$288</f>
        <v>4.7279689376192876E-5</v>
      </c>
    </row>
    <row r="227" spans="1:8" ht="12" customHeight="1" x14ac:dyDescent="0.2">
      <c r="A227" s="40" t="s">
        <v>78</v>
      </c>
      <c r="B227" s="10" t="s">
        <v>7</v>
      </c>
      <c r="C227" s="53" t="s">
        <v>68</v>
      </c>
      <c r="D227" s="96">
        <v>1</v>
      </c>
      <c r="E227" s="35">
        <v>39390.550000000003</v>
      </c>
      <c r="F227" s="35">
        <f t="shared" si="36"/>
        <v>39390.550000000003</v>
      </c>
      <c r="G227" s="32"/>
      <c r="H227" s="38">
        <f>F227/$G$288</f>
        <v>6.7237103706628903E-5</v>
      </c>
    </row>
    <row r="228" spans="1:8" s="61" customFormat="1" ht="12" customHeight="1" x14ac:dyDescent="0.2">
      <c r="A228" s="45"/>
      <c r="B228" s="58"/>
      <c r="C228" s="62"/>
      <c r="D228" s="63"/>
      <c r="E228" s="60"/>
      <c r="F228" s="59"/>
      <c r="G228" s="59"/>
      <c r="H228" s="59"/>
    </row>
    <row r="229" spans="1:8" ht="12" customHeight="1" x14ac:dyDescent="0.2">
      <c r="A229" s="44">
        <v>24</v>
      </c>
      <c r="B229" s="27" t="s">
        <v>150</v>
      </c>
      <c r="C229" s="88"/>
      <c r="D229" s="95"/>
      <c r="E229" s="95"/>
      <c r="F229" s="28"/>
      <c r="G229" s="5">
        <f>SUBTOTAL(109,F229:F238)</f>
        <v>4590536.6490000002</v>
      </c>
      <c r="H229" s="6">
        <f>G229/$G$288</f>
        <v>7.8357471205122483E-3</v>
      </c>
    </row>
    <row r="230" spans="1:8" s="33" customFormat="1" ht="12" customHeight="1" x14ac:dyDescent="0.2">
      <c r="A230" s="40" t="s">
        <v>151</v>
      </c>
      <c r="B230" s="10" t="s">
        <v>142</v>
      </c>
      <c r="C230" s="53"/>
      <c r="D230" s="100"/>
      <c r="E230" s="49"/>
      <c r="F230" s="39"/>
      <c r="G230" s="32"/>
      <c r="H230" s="38"/>
    </row>
    <row r="231" spans="1:8" s="33" customFormat="1" ht="12" customHeight="1" x14ac:dyDescent="0.2">
      <c r="A231" s="40" t="s">
        <v>180</v>
      </c>
      <c r="B231" s="10" t="s">
        <v>275</v>
      </c>
      <c r="C231" s="53" t="s">
        <v>246</v>
      </c>
      <c r="D231" s="96">
        <v>15.75</v>
      </c>
      <c r="E231" s="35">
        <v>90637.54</v>
      </c>
      <c r="F231" s="35">
        <f t="shared" ref="F231:F232" si="37">D231*E231</f>
        <v>1427541.2549999999</v>
      </c>
      <c r="G231" s="32"/>
      <c r="H231" s="38">
        <f>F231/$G$288</f>
        <v>2.4367199596838879E-3</v>
      </c>
    </row>
    <row r="232" spans="1:8" s="33" customFormat="1" ht="12" customHeight="1" x14ac:dyDescent="0.2">
      <c r="A232" s="40" t="s">
        <v>181</v>
      </c>
      <c r="B232" s="10" t="s">
        <v>295</v>
      </c>
      <c r="C232" s="53" t="s">
        <v>246</v>
      </c>
      <c r="D232" s="96">
        <v>6.1</v>
      </c>
      <c r="E232" s="35">
        <v>116987.74</v>
      </c>
      <c r="F232" s="35">
        <f t="shared" si="37"/>
        <v>713625.21400000004</v>
      </c>
      <c r="G232" s="32"/>
      <c r="H232" s="38">
        <f>F232/$G$288</f>
        <v>1.2181117684668848E-3</v>
      </c>
    </row>
    <row r="233" spans="1:8" s="33" customFormat="1" ht="12" customHeight="1" x14ac:dyDescent="0.2">
      <c r="A233" s="40" t="s">
        <v>152</v>
      </c>
      <c r="B233" s="10" t="s">
        <v>182</v>
      </c>
      <c r="C233" s="53"/>
      <c r="D233" s="96"/>
      <c r="E233" s="35"/>
      <c r="F233" s="39"/>
      <c r="G233" s="32"/>
      <c r="H233" s="38"/>
    </row>
    <row r="234" spans="1:8" s="33" customFormat="1" ht="12" customHeight="1" x14ac:dyDescent="0.2">
      <c r="A234" s="40" t="s">
        <v>183</v>
      </c>
      <c r="B234" s="10" t="s">
        <v>124</v>
      </c>
      <c r="C234" s="53" t="s">
        <v>68</v>
      </c>
      <c r="D234" s="96">
        <v>1</v>
      </c>
      <c r="E234" s="35">
        <v>116860.54</v>
      </c>
      <c r="F234" s="35">
        <f t="shared" ref="F234:F235" si="38">D234*E234</f>
        <v>116860.54</v>
      </c>
      <c r="G234" s="32"/>
      <c r="H234" s="38">
        <f>F234/$G$288</f>
        <v>1.9947333173039357E-4</v>
      </c>
    </row>
    <row r="235" spans="1:8" s="33" customFormat="1" ht="12" customHeight="1" x14ac:dyDescent="0.2">
      <c r="A235" s="40" t="s">
        <v>184</v>
      </c>
      <c r="B235" s="10" t="s">
        <v>140</v>
      </c>
      <c r="C235" s="53" t="s">
        <v>68</v>
      </c>
      <c r="D235" s="96">
        <v>4</v>
      </c>
      <c r="E235" s="35">
        <v>176667.14</v>
      </c>
      <c r="F235" s="35">
        <f t="shared" si="38"/>
        <v>706668.56</v>
      </c>
      <c r="G235" s="32"/>
      <c r="H235" s="38">
        <f>F235/$G$288</f>
        <v>1.2062372131116247E-3</v>
      </c>
    </row>
    <row r="236" spans="1:8" s="33" customFormat="1" ht="12" customHeight="1" x14ac:dyDescent="0.2">
      <c r="A236" s="40" t="s">
        <v>153</v>
      </c>
      <c r="B236" s="10" t="s">
        <v>17</v>
      </c>
      <c r="C236" s="53"/>
      <c r="D236" s="96"/>
      <c r="E236" s="35"/>
      <c r="F236" s="39"/>
      <c r="G236" s="32"/>
      <c r="H236" s="38"/>
    </row>
    <row r="237" spans="1:8" s="33" customFormat="1" ht="12" customHeight="1" x14ac:dyDescent="0.2">
      <c r="A237" s="40" t="s">
        <v>207</v>
      </c>
      <c r="B237" s="10" t="s">
        <v>208</v>
      </c>
      <c r="C237" s="53" t="s">
        <v>68</v>
      </c>
      <c r="D237" s="96">
        <v>1</v>
      </c>
      <c r="E237" s="35">
        <v>1625841.08</v>
      </c>
      <c r="F237" s="35">
        <f t="shared" ref="F237" si="39">D237*E237</f>
        <v>1625841.08</v>
      </c>
      <c r="G237" s="32"/>
      <c r="H237" s="38">
        <f>F237/$G$288</f>
        <v>2.7752048475194568E-3</v>
      </c>
    </row>
    <row r="238" spans="1:8" ht="12" customHeight="1" x14ac:dyDescent="0.2">
      <c r="A238" s="45"/>
      <c r="B238" s="58"/>
      <c r="C238" s="62"/>
      <c r="D238" s="63"/>
      <c r="E238" s="60"/>
      <c r="F238" s="59"/>
      <c r="G238" s="59"/>
      <c r="H238" s="59"/>
    </row>
    <row r="239" spans="1:8" ht="12" customHeight="1" x14ac:dyDescent="0.2">
      <c r="A239" s="44" t="s">
        <v>155</v>
      </c>
      <c r="B239" s="27" t="s">
        <v>154</v>
      </c>
      <c r="C239" s="88"/>
      <c r="D239" s="95"/>
      <c r="E239" s="95"/>
      <c r="F239" s="28"/>
      <c r="G239" s="5">
        <f>SUBTOTAL(109,F239:F242)</f>
        <v>5745126.7000000002</v>
      </c>
      <c r="H239" s="6">
        <f>G239/$G$288</f>
        <v>9.8065571497636533E-3</v>
      </c>
    </row>
    <row r="240" spans="1:8" s="33" customFormat="1" ht="12" customHeight="1" x14ac:dyDescent="0.2">
      <c r="A240" s="40" t="s">
        <v>175</v>
      </c>
      <c r="B240" s="57" t="s">
        <v>36</v>
      </c>
      <c r="C240" s="53"/>
      <c r="D240" s="100"/>
      <c r="E240" s="35"/>
      <c r="F240" s="50"/>
      <c r="G240" s="32"/>
      <c r="H240" s="38"/>
    </row>
    <row r="241" spans="1:8" s="33" customFormat="1" ht="12" customHeight="1" x14ac:dyDescent="0.2">
      <c r="A241" s="40" t="s">
        <v>307</v>
      </c>
      <c r="B241" s="10" t="s">
        <v>310</v>
      </c>
      <c r="C241" s="53" t="s">
        <v>68</v>
      </c>
      <c r="D241" s="100">
        <v>2</v>
      </c>
      <c r="E241" s="35">
        <v>2872563.35</v>
      </c>
      <c r="F241" s="35">
        <f t="shared" ref="F241" si="40">D241*E241</f>
        <v>5745126.7000000002</v>
      </c>
      <c r="G241" s="32"/>
      <c r="H241" s="38">
        <f>F241/$G$288</f>
        <v>9.8065571497636533E-3</v>
      </c>
    </row>
    <row r="242" spans="1:8" ht="12" customHeight="1" x14ac:dyDescent="0.2">
      <c r="A242" s="45"/>
      <c r="B242" s="58"/>
      <c r="C242" s="62"/>
      <c r="D242" s="63"/>
      <c r="E242" s="60"/>
      <c r="F242" s="59"/>
      <c r="G242" s="59"/>
      <c r="H242" s="59"/>
    </row>
    <row r="243" spans="1:8" ht="12" customHeight="1" x14ac:dyDescent="0.2">
      <c r="A243" s="44" t="s">
        <v>156</v>
      </c>
      <c r="B243" s="27" t="s">
        <v>192</v>
      </c>
      <c r="C243" s="88"/>
      <c r="D243" s="95"/>
      <c r="E243" s="48"/>
      <c r="F243" s="28"/>
      <c r="G243" s="5">
        <f>SUBTOTAL(109,F243:F252)</f>
        <v>1703767.7799999998</v>
      </c>
      <c r="H243" s="6">
        <f>G243/$G$288</f>
        <v>2.908220649771909E-3</v>
      </c>
    </row>
    <row r="244" spans="1:8" s="33" customFormat="1" ht="12" customHeight="1" x14ac:dyDescent="0.2">
      <c r="A244" s="40" t="s">
        <v>259</v>
      </c>
      <c r="B244" s="10" t="s">
        <v>405</v>
      </c>
      <c r="C244" s="53"/>
      <c r="D244" s="100"/>
      <c r="E244" s="35"/>
      <c r="F244" s="50"/>
      <c r="G244" s="32"/>
      <c r="H244" s="38"/>
    </row>
    <row r="245" spans="1:8" s="33" customFormat="1" ht="12" customHeight="1" x14ac:dyDescent="0.2">
      <c r="A245" s="40" t="s">
        <v>62</v>
      </c>
      <c r="B245" s="10" t="s">
        <v>260</v>
      </c>
      <c r="C245" s="53" t="s">
        <v>68</v>
      </c>
      <c r="D245" s="96">
        <v>3</v>
      </c>
      <c r="E245" s="35">
        <v>191305.74</v>
      </c>
      <c r="F245" s="35">
        <f>D245*E245</f>
        <v>573917.22</v>
      </c>
      <c r="G245" s="32"/>
      <c r="H245" s="38">
        <f>F245/$G$288</f>
        <v>9.7963932060253413E-4</v>
      </c>
    </row>
    <row r="246" spans="1:8" s="33" customFormat="1" ht="12" customHeight="1" x14ac:dyDescent="0.2">
      <c r="A246" s="40" t="s">
        <v>303</v>
      </c>
      <c r="B246" s="10" t="s">
        <v>433</v>
      </c>
      <c r="C246" s="53" t="s">
        <v>68</v>
      </c>
      <c r="D246" s="96">
        <v>1</v>
      </c>
      <c r="E246" s="35">
        <v>596013.44999999995</v>
      </c>
      <c r="F246" s="35">
        <f>D246*E246</f>
        <v>596013.44999999995</v>
      </c>
      <c r="G246" s="32"/>
      <c r="H246" s="38">
        <f>F246/$G$288</f>
        <v>1.0173561462887843E-3</v>
      </c>
    </row>
    <row r="247" spans="1:8" s="33" customFormat="1" ht="12" customHeight="1" x14ac:dyDescent="0.2">
      <c r="A247" s="40" t="s">
        <v>258</v>
      </c>
      <c r="B247" s="10" t="s">
        <v>199</v>
      </c>
      <c r="C247" s="53"/>
      <c r="D247" s="96"/>
      <c r="E247" s="35"/>
      <c r="F247" s="50"/>
      <c r="G247" s="32"/>
      <c r="H247" s="38"/>
    </row>
    <row r="248" spans="1:8" s="33" customFormat="1" ht="12" customHeight="1" x14ac:dyDescent="0.2">
      <c r="A248" s="40" t="s">
        <v>63</v>
      </c>
      <c r="B248" s="10" t="s">
        <v>8</v>
      </c>
      <c r="C248" s="53" t="s">
        <v>68</v>
      </c>
      <c r="D248" s="96">
        <v>2</v>
      </c>
      <c r="E248" s="35">
        <v>15113.48</v>
      </c>
      <c r="F248" s="35">
        <f>D248*E248</f>
        <v>30226.959999999999</v>
      </c>
      <c r="G248" s="32"/>
      <c r="H248" s="38">
        <f>F248/$G$288</f>
        <v>5.1595452316764389E-5</v>
      </c>
    </row>
    <row r="249" spans="1:8" s="33" customFormat="1" ht="12" customHeight="1" x14ac:dyDescent="0.2">
      <c r="A249" s="40" t="s">
        <v>63</v>
      </c>
      <c r="B249" s="10" t="s">
        <v>385</v>
      </c>
      <c r="C249" s="53" t="s">
        <v>68</v>
      </c>
      <c r="D249" s="96">
        <v>1</v>
      </c>
      <c r="E249" s="35">
        <v>79408.7</v>
      </c>
      <c r="F249" s="35">
        <f>D249*E249</f>
        <v>79408.7</v>
      </c>
      <c r="G249" s="32"/>
      <c r="H249" s="38">
        <f>F249/$G$288</f>
        <v>1.3554547974345578E-4</v>
      </c>
    </row>
    <row r="250" spans="1:8" s="33" customFormat="1" ht="12" customHeight="1" x14ac:dyDescent="0.2">
      <c r="A250" s="40" t="s">
        <v>63</v>
      </c>
      <c r="B250" s="10" t="s">
        <v>384</v>
      </c>
      <c r="C250" s="53" t="s">
        <v>68</v>
      </c>
      <c r="D250" s="96">
        <v>1</v>
      </c>
      <c r="E250" s="35">
        <v>132607.89000000001</v>
      </c>
      <c r="F250" s="35">
        <f t="shared" ref="F250:F251" si="41">D250*E250</f>
        <v>132607.89000000001</v>
      </c>
      <c r="G250" s="32"/>
      <c r="H250" s="38">
        <f>F250/$G$288</f>
        <v>2.2635303270066649E-4</v>
      </c>
    </row>
    <row r="251" spans="1:8" s="33" customFormat="1" ht="12" customHeight="1" x14ac:dyDescent="0.2">
      <c r="A251" s="40" t="s">
        <v>63</v>
      </c>
      <c r="B251" s="10" t="s">
        <v>393</v>
      </c>
      <c r="C251" s="53" t="s">
        <v>68</v>
      </c>
      <c r="D251" s="96">
        <v>1</v>
      </c>
      <c r="E251" s="35">
        <v>291593.56</v>
      </c>
      <c r="F251" s="35">
        <f t="shared" si="41"/>
        <v>291593.56</v>
      </c>
      <c r="G251" s="32"/>
      <c r="H251" s="38">
        <f>F251/$G$288</f>
        <v>4.9773121811970422E-4</v>
      </c>
    </row>
    <row r="252" spans="1:8" ht="12" customHeight="1" x14ac:dyDescent="0.2">
      <c r="A252" s="45"/>
      <c r="B252" s="58"/>
      <c r="C252" s="62"/>
      <c r="D252" s="63"/>
      <c r="E252" s="60"/>
      <c r="F252" s="59"/>
      <c r="G252" s="59"/>
      <c r="H252" s="59"/>
    </row>
    <row r="253" spans="1:8" ht="12" customHeight="1" x14ac:dyDescent="0.2">
      <c r="A253" s="44">
        <v>30</v>
      </c>
      <c r="B253" s="27" t="s">
        <v>299</v>
      </c>
      <c r="C253" s="88"/>
      <c r="D253" s="95"/>
      <c r="E253" s="48"/>
      <c r="F253" s="28"/>
      <c r="G253" s="5">
        <f>SUBTOTAL(109,F253:F266)</f>
        <v>16543096.871499998</v>
      </c>
      <c r="H253" s="6">
        <f>G253/$G$288</f>
        <v>2.8237989060265811E-2</v>
      </c>
    </row>
    <row r="254" spans="1:8" s="33" customFormat="1" ht="12" customHeight="1" x14ac:dyDescent="0.2">
      <c r="A254" s="40" t="s">
        <v>191</v>
      </c>
      <c r="B254" s="10" t="s">
        <v>157</v>
      </c>
      <c r="C254" s="53"/>
      <c r="D254" s="100"/>
      <c r="E254" s="35"/>
      <c r="F254" s="35"/>
      <c r="G254" s="32"/>
      <c r="H254" s="38"/>
    </row>
    <row r="255" spans="1:8" s="33" customFormat="1" ht="24" customHeight="1" x14ac:dyDescent="0.2">
      <c r="A255" s="40" t="s">
        <v>243</v>
      </c>
      <c r="B255" s="10" t="s">
        <v>190</v>
      </c>
      <c r="C255" s="53" t="s">
        <v>297</v>
      </c>
      <c r="D255" s="100">
        <v>115.1</v>
      </c>
      <c r="E255" s="35">
        <v>20218.21</v>
      </c>
      <c r="F255" s="35">
        <f>D255*E255</f>
        <v>2327115.9709999999</v>
      </c>
      <c r="G255" s="32"/>
      <c r="H255" s="38">
        <f>F255/$G$288</f>
        <v>3.9722354188880173E-3</v>
      </c>
    </row>
    <row r="256" spans="1:8" s="33" customFormat="1" ht="13.5" customHeight="1" x14ac:dyDescent="0.2">
      <c r="A256" s="40" t="s">
        <v>193</v>
      </c>
      <c r="B256" s="10" t="s">
        <v>158</v>
      </c>
      <c r="C256" s="53"/>
      <c r="D256" s="96"/>
      <c r="E256" s="35"/>
      <c r="F256" s="35"/>
      <c r="G256" s="32"/>
      <c r="H256" s="38"/>
    </row>
    <row r="257" spans="1:8" s="33" customFormat="1" ht="24" customHeight="1" x14ac:dyDescent="0.2">
      <c r="A257" s="40" t="s">
        <v>212</v>
      </c>
      <c r="B257" s="10" t="s">
        <v>11</v>
      </c>
      <c r="C257" s="53" t="s">
        <v>297</v>
      </c>
      <c r="D257" s="96">
        <v>105.55</v>
      </c>
      <c r="E257" s="35">
        <v>19684.37</v>
      </c>
      <c r="F257" s="35">
        <f>D257*E257</f>
        <v>2077685.2534999999</v>
      </c>
      <c r="G257" s="32"/>
      <c r="H257" s="38">
        <f>F257/$G$288</f>
        <v>3.5464734272385901E-3</v>
      </c>
    </row>
    <row r="258" spans="1:8" s="33" customFormat="1" ht="12" customHeight="1" x14ac:dyDescent="0.2">
      <c r="A258" s="40" t="s">
        <v>194</v>
      </c>
      <c r="B258" s="10" t="s">
        <v>294</v>
      </c>
      <c r="C258" s="53"/>
      <c r="D258" s="96"/>
      <c r="E258" s="35"/>
      <c r="F258" s="35"/>
      <c r="G258" s="32"/>
      <c r="H258" s="38"/>
    </row>
    <row r="259" spans="1:8" s="33" customFormat="1" ht="24" customHeight="1" x14ac:dyDescent="0.2">
      <c r="A259" s="40" t="s">
        <v>213</v>
      </c>
      <c r="B259" s="10" t="s">
        <v>3</v>
      </c>
      <c r="C259" s="53" t="s">
        <v>297</v>
      </c>
      <c r="D259" s="96">
        <v>88.95</v>
      </c>
      <c r="E259" s="35">
        <v>24749.84</v>
      </c>
      <c r="F259" s="35">
        <f t="shared" ref="F259:F260" si="42">D259*E259</f>
        <v>2201498.2680000002</v>
      </c>
      <c r="G259" s="32"/>
      <c r="H259" s="38">
        <f>F259/$G$288</f>
        <v>3.7578141801899163E-3</v>
      </c>
    </row>
    <row r="260" spans="1:8" s="33" customFormat="1" ht="12" customHeight="1" x14ac:dyDescent="0.2">
      <c r="A260" s="40" t="s">
        <v>213</v>
      </c>
      <c r="B260" s="10" t="s">
        <v>424</v>
      </c>
      <c r="C260" s="53" t="s">
        <v>297</v>
      </c>
      <c r="D260" s="96">
        <v>264.14999999999998</v>
      </c>
      <c r="E260" s="35">
        <v>29021.93</v>
      </c>
      <c r="F260" s="35">
        <f t="shared" si="42"/>
        <v>7666142.8094999995</v>
      </c>
      <c r="G260" s="32"/>
      <c r="H260" s="38">
        <f>F260/$G$288</f>
        <v>1.3085606550611223E-2</v>
      </c>
    </row>
    <row r="261" spans="1:8" s="33" customFormat="1" ht="12" customHeight="1" x14ac:dyDescent="0.2">
      <c r="A261" s="40" t="s">
        <v>195</v>
      </c>
      <c r="B261" s="10" t="s">
        <v>159</v>
      </c>
      <c r="C261" s="53"/>
      <c r="D261" s="96"/>
      <c r="E261" s="35"/>
      <c r="F261" s="35"/>
      <c r="G261" s="32"/>
      <c r="H261" s="38"/>
    </row>
    <row r="262" spans="1:8" s="33" customFormat="1" ht="24" customHeight="1" x14ac:dyDescent="0.2">
      <c r="A262" s="40" t="s">
        <v>71</v>
      </c>
      <c r="B262" s="10" t="s">
        <v>270</v>
      </c>
      <c r="C262" s="99" t="s">
        <v>297</v>
      </c>
      <c r="D262" s="96">
        <v>7.7</v>
      </c>
      <c r="E262" s="35">
        <v>25258.49</v>
      </c>
      <c r="F262" s="35">
        <f>D262*E262</f>
        <v>194490.37300000002</v>
      </c>
      <c r="G262" s="32"/>
      <c r="H262" s="38">
        <f>F262/$G$288</f>
        <v>3.3198240134605733E-4</v>
      </c>
    </row>
    <row r="263" spans="1:8" s="33" customFormat="1" ht="12" customHeight="1" x14ac:dyDescent="0.2">
      <c r="A263" s="40" t="s">
        <v>411</v>
      </c>
      <c r="B263" s="10" t="s">
        <v>412</v>
      </c>
      <c r="C263" s="99" t="s">
        <v>297</v>
      </c>
      <c r="D263" s="96">
        <v>4</v>
      </c>
      <c r="E263" s="35">
        <v>27650.02</v>
      </c>
      <c r="F263" s="35">
        <f>D263*E263</f>
        <v>110600.08</v>
      </c>
      <c r="G263" s="32"/>
      <c r="H263" s="38">
        <f>F263/$G$288</f>
        <v>1.8878713419643678E-4</v>
      </c>
    </row>
    <row r="264" spans="1:8" s="33" customFormat="1" ht="12" customHeight="1" x14ac:dyDescent="0.2">
      <c r="A264" s="40" t="s">
        <v>196</v>
      </c>
      <c r="B264" s="10" t="s">
        <v>240</v>
      </c>
      <c r="C264" s="53"/>
      <c r="D264" s="96"/>
      <c r="E264" s="35"/>
      <c r="F264" s="35"/>
      <c r="G264" s="32"/>
      <c r="H264" s="38"/>
    </row>
    <row r="265" spans="1:8" s="33" customFormat="1" ht="36" customHeight="1" x14ac:dyDescent="0.2">
      <c r="A265" s="40" t="s">
        <v>76</v>
      </c>
      <c r="B265" s="10" t="s">
        <v>315</v>
      </c>
      <c r="C265" s="53" t="s">
        <v>297</v>
      </c>
      <c r="D265" s="96">
        <v>66.05</v>
      </c>
      <c r="E265" s="35">
        <v>29758.73</v>
      </c>
      <c r="F265" s="35">
        <f>D265*E265</f>
        <v>1965564.1164999998</v>
      </c>
      <c r="G265" s="32"/>
      <c r="H265" s="38">
        <f>F265/$G$288</f>
        <v>3.3550899477955724E-3</v>
      </c>
    </row>
    <row r="266" spans="1:8" s="61" customFormat="1" ht="12" customHeight="1" x14ac:dyDescent="0.2">
      <c r="A266" s="45"/>
      <c r="B266" s="80"/>
      <c r="C266" s="62"/>
      <c r="D266" s="63"/>
      <c r="E266" s="84"/>
      <c r="F266" s="84"/>
      <c r="G266" s="85"/>
      <c r="H266" s="75"/>
    </row>
    <row r="267" spans="1:8" ht="12" customHeight="1" x14ac:dyDescent="0.2">
      <c r="A267" s="44" t="s">
        <v>256</v>
      </c>
      <c r="B267" s="27" t="s">
        <v>298</v>
      </c>
      <c r="C267" s="88"/>
      <c r="D267" s="95"/>
      <c r="E267" s="48"/>
      <c r="F267" s="28"/>
      <c r="G267" s="5">
        <f>SUBTOTAL(109,F267:F284)</f>
        <v>25080236.220000003</v>
      </c>
      <c r="H267" s="6">
        <f>G267/$G$288</f>
        <v>4.2810329982975369E-2</v>
      </c>
    </row>
    <row r="268" spans="1:8" s="33" customFormat="1" ht="12" customHeight="1" x14ac:dyDescent="0.2">
      <c r="A268" s="40" t="s">
        <v>257</v>
      </c>
      <c r="B268" s="10" t="s">
        <v>395</v>
      </c>
      <c r="C268" s="53"/>
      <c r="D268" s="100"/>
      <c r="E268" s="35"/>
      <c r="F268" s="35"/>
      <c r="G268" s="32"/>
      <c r="H268" s="38"/>
    </row>
    <row r="269" spans="1:8" s="33" customFormat="1" ht="27" customHeight="1" x14ac:dyDescent="0.2">
      <c r="A269" s="40" t="s">
        <v>396</v>
      </c>
      <c r="B269" s="10" t="s">
        <v>486</v>
      </c>
      <c r="C269" s="53" t="s">
        <v>68</v>
      </c>
      <c r="D269" s="100">
        <v>1</v>
      </c>
      <c r="E269" s="35">
        <v>512383.74</v>
      </c>
      <c r="F269" s="35">
        <f t="shared" ref="F269:F276" si="43">D269*E269</f>
        <v>512383.74</v>
      </c>
      <c r="G269" s="32"/>
      <c r="H269" s="38">
        <f t="shared" ref="H269:H276" si="44">F269/$G$288</f>
        <v>8.7460567735079544E-4</v>
      </c>
    </row>
    <row r="270" spans="1:8" s="33" customFormat="1" ht="24" customHeight="1" x14ac:dyDescent="0.2">
      <c r="A270" s="40" t="s">
        <v>252</v>
      </c>
      <c r="B270" s="10" t="s">
        <v>487</v>
      </c>
      <c r="C270" s="53" t="s">
        <v>68</v>
      </c>
      <c r="D270" s="100">
        <v>1</v>
      </c>
      <c r="E270" s="35">
        <v>245051.88</v>
      </c>
      <c r="F270" s="35">
        <f t="shared" si="43"/>
        <v>245051.88</v>
      </c>
      <c r="G270" s="32"/>
      <c r="H270" s="38">
        <f t="shared" si="44"/>
        <v>4.1828760119024439E-4</v>
      </c>
    </row>
    <row r="271" spans="1:8" s="33" customFormat="1" ht="48" customHeight="1" x14ac:dyDescent="0.2">
      <c r="A271" s="40" t="s">
        <v>253</v>
      </c>
      <c r="B271" s="10" t="s">
        <v>488</v>
      </c>
      <c r="C271" s="53" t="s">
        <v>68</v>
      </c>
      <c r="D271" s="100">
        <v>1</v>
      </c>
      <c r="E271" s="35">
        <v>1855032.14</v>
      </c>
      <c r="F271" s="35">
        <f t="shared" si="43"/>
        <v>1855032.14</v>
      </c>
      <c r="G271" s="32"/>
      <c r="H271" s="38">
        <f t="shared" si="44"/>
        <v>3.1664190618386828E-3</v>
      </c>
    </row>
    <row r="272" spans="1:8" s="33" customFormat="1" ht="24" customHeight="1" x14ac:dyDescent="0.2">
      <c r="A272" s="40" t="s">
        <v>397</v>
      </c>
      <c r="B272" s="10" t="s">
        <v>489</v>
      </c>
      <c r="C272" s="53" t="s">
        <v>68</v>
      </c>
      <c r="D272" s="100">
        <v>1</v>
      </c>
      <c r="E272" s="35">
        <v>326710.93</v>
      </c>
      <c r="F272" s="35">
        <f t="shared" si="43"/>
        <v>326710.93</v>
      </c>
      <c r="G272" s="32"/>
      <c r="H272" s="38">
        <f t="shared" si="44"/>
        <v>5.5767428183915117E-4</v>
      </c>
    </row>
    <row r="273" spans="1:8" s="33" customFormat="1" ht="24" customHeight="1" x14ac:dyDescent="0.2">
      <c r="A273" s="40" t="s">
        <v>398</v>
      </c>
      <c r="B273" s="10" t="s">
        <v>490</v>
      </c>
      <c r="C273" s="53" t="s">
        <v>68</v>
      </c>
      <c r="D273" s="100">
        <v>1</v>
      </c>
      <c r="E273" s="35">
        <v>492531.87</v>
      </c>
      <c r="F273" s="35">
        <f t="shared" si="43"/>
        <v>492531.87</v>
      </c>
      <c r="G273" s="32"/>
      <c r="H273" s="38">
        <f t="shared" si="44"/>
        <v>8.4071982803006972E-4</v>
      </c>
    </row>
    <row r="274" spans="1:8" s="33" customFormat="1" ht="48" customHeight="1" x14ac:dyDescent="0.2">
      <c r="A274" s="40" t="s">
        <v>399</v>
      </c>
      <c r="B274" s="10" t="s">
        <v>491</v>
      </c>
      <c r="C274" s="53" t="s">
        <v>68</v>
      </c>
      <c r="D274" s="100">
        <v>1</v>
      </c>
      <c r="E274" s="35">
        <v>542744.56000000006</v>
      </c>
      <c r="F274" s="35">
        <f t="shared" si="43"/>
        <v>542744.56000000006</v>
      </c>
      <c r="G274" s="32"/>
      <c r="H274" s="38">
        <f t="shared" si="44"/>
        <v>9.2642961997049225E-4</v>
      </c>
    </row>
    <row r="275" spans="1:8" s="33" customFormat="1" ht="24" customHeight="1" x14ac:dyDescent="0.2">
      <c r="A275" s="40" t="s">
        <v>400</v>
      </c>
      <c r="B275" s="10" t="s">
        <v>492</v>
      </c>
      <c r="C275" s="53" t="s">
        <v>68</v>
      </c>
      <c r="D275" s="100">
        <v>1</v>
      </c>
      <c r="E275" s="35">
        <v>287521.15000000002</v>
      </c>
      <c r="F275" s="35">
        <f t="shared" si="43"/>
        <v>287521.15000000002</v>
      </c>
      <c r="G275" s="32"/>
      <c r="H275" s="38">
        <f t="shared" si="44"/>
        <v>4.9077987944822312E-4</v>
      </c>
    </row>
    <row r="276" spans="1:8" s="33" customFormat="1" ht="24" customHeight="1" x14ac:dyDescent="0.2">
      <c r="A276" s="40" t="s">
        <v>401</v>
      </c>
      <c r="B276" s="10" t="s">
        <v>493</v>
      </c>
      <c r="C276" s="53" t="s">
        <v>68</v>
      </c>
      <c r="D276" s="100">
        <v>1</v>
      </c>
      <c r="E276" s="35">
        <v>259595.63</v>
      </c>
      <c r="F276" s="35">
        <f t="shared" si="43"/>
        <v>259595.63</v>
      </c>
      <c r="G276" s="32"/>
      <c r="H276" s="38">
        <f t="shared" si="44"/>
        <v>4.4311283533988901E-4</v>
      </c>
    </row>
    <row r="277" spans="1:8" s="33" customFormat="1" ht="12.75" customHeight="1" x14ac:dyDescent="0.2">
      <c r="A277" s="40" t="s">
        <v>426</v>
      </c>
      <c r="B277" s="10" t="s">
        <v>199</v>
      </c>
      <c r="C277" s="53"/>
      <c r="D277" s="100"/>
      <c r="E277" s="35"/>
      <c r="F277" s="35"/>
      <c r="G277" s="32"/>
      <c r="H277" s="38"/>
    </row>
    <row r="278" spans="1:8" s="33" customFormat="1" ht="48" customHeight="1" x14ac:dyDescent="0.2">
      <c r="A278" s="40" t="s">
        <v>427</v>
      </c>
      <c r="B278" s="10" t="s">
        <v>494</v>
      </c>
      <c r="C278" s="53" t="s">
        <v>68</v>
      </c>
      <c r="D278" s="100">
        <v>2</v>
      </c>
      <c r="E278" s="35">
        <v>990616.46</v>
      </c>
      <c r="F278" s="35">
        <f t="shared" ref="F278:F283" si="45">D278*E278</f>
        <v>1981232.92</v>
      </c>
      <c r="G278" s="32"/>
      <c r="H278" s="38">
        <f t="shared" ref="H278:H282" si="46">F278/$G$288</f>
        <v>3.3818355750053551E-3</v>
      </c>
    </row>
    <row r="279" spans="1:8" s="33" customFormat="1" ht="36" customHeight="1" x14ac:dyDescent="0.2">
      <c r="A279" s="40" t="s">
        <v>428</v>
      </c>
      <c r="B279" s="10" t="s">
        <v>495</v>
      </c>
      <c r="C279" s="53" t="s">
        <v>68</v>
      </c>
      <c r="D279" s="100">
        <v>1</v>
      </c>
      <c r="E279" s="35">
        <v>1175230.9099999999</v>
      </c>
      <c r="F279" s="35">
        <f t="shared" si="45"/>
        <v>1175230.9099999999</v>
      </c>
      <c r="G279" s="32"/>
      <c r="H279" s="38">
        <f t="shared" si="46"/>
        <v>2.0060426314155513E-3</v>
      </c>
    </row>
    <row r="280" spans="1:8" s="33" customFormat="1" ht="60" customHeight="1" x14ac:dyDescent="0.2">
      <c r="A280" s="40" t="s">
        <v>429</v>
      </c>
      <c r="B280" s="10" t="s">
        <v>496</v>
      </c>
      <c r="C280" s="53" t="s">
        <v>68</v>
      </c>
      <c r="D280" s="100">
        <v>2</v>
      </c>
      <c r="E280" s="35">
        <v>4234299.82</v>
      </c>
      <c r="F280" s="35">
        <f t="shared" si="45"/>
        <v>8468599.6400000006</v>
      </c>
      <c r="G280" s="32"/>
      <c r="H280" s="38">
        <f t="shared" si="46"/>
        <v>1.4455348103659385E-2</v>
      </c>
    </row>
    <row r="281" spans="1:8" s="33" customFormat="1" ht="36" customHeight="1" x14ac:dyDescent="0.2">
      <c r="A281" s="40" t="s">
        <v>430</v>
      </c>
      <c r="B281" s="10" t="s">
        <v>497</v>
      </c>
      <c r="C281" s="53" t="s">
        <v>68</v>
      </c>
      <c r="D281" s="100">
        <v>1</v>
      </c>
      <c r="E281" s="35">
        <v>164888.47</v>
      </c>
      <c r="F281" s="35">
        <f t="shared" si="45"/>
        <v>164888.47</v>
      </c>
      <c r="G281" s="32"/>
      <c r="H281" s="38">
        <f t="shared" si="46"/>
        <v>2.8145388062409305E-4</v>
      </c>
    </row>
    <row r="282" spans="1:8" s="33" customFormat="1" ht="87.75" customHeight="1" x14ac:dyDescent="0.2">
      <c r="A282" s="40" t="s">
        <v>431</v>
      </c>
      <c r="B282" s="10" t="s">
        <v>498</v>
      </c>
      <c r="C282" s="53" t="s">
        <v>68</v>
      </c>
      <c r="D282" s="100">
        <v>1</v>
      </c>
      <c r="E282" s="35">
        <v>7341681.6200000001</v>
      </c>
      <c r="F282" s="35">
        <f t="shared" si="45"/>
        <v>7341681.6200000001</v>
      </c>
      <c r="G282" s="32"/>
      <c r="H282" s="38">
        <f t="shared" si="46"/>
        <v>1.2531772429300715E-2</v>
      </c>
    </row>
    <row r="283" spans="1:8" s="33" customFormat="1" ht="12" customHeight="1" x14ac:dyDescent="0.2">
      <c r="A283" s="40" t="s">
        <v>2</v>
      </c>
      <c r="B283" s="10" t="s">
        <v>453</v>
      </c>
      <c r="C283" s="53" t="s">
        <v>68</v>
      </c>
      <c r="D283" s="100">
        <v>3</v>
      </c>
      <c r="E283" s="35">
        <v>475676.92</v>
      </c>
      <c r="F283" s="35">
        <f t="shared" si="45"/>
        <v>1427030.76</v>
      </c>
      <c r="G283" s="32"/>
      <c r="H283" s="38">
        <f>F283/$G$288</f>
        <v>2.4358485779627211E-3</v>
      </c>
    </row>
    <row r="284" spans="1:8" s="42" customFormat="1" ht="12" customHeight="1" x14ac:dyDescent="0.2">
      <c r="A284" s="45"/>
      <c r="B284" s="80"/>
      <c r="C284" s="86"/>
      <c r="D284" s="97"/>
      <c r="E284" s="84"/>
      <c r="F284" s="84"/>
      <c r="G284" s="85"/>
      <c r="H284" s="75"/>
    </row>
    <row r="285" spans="1:8" ht="12" customHeight="1" x14ac:dyDescent="0.2">
      <c r="A285" s="44" t="s">
        <v>254</v>
      </c>
      <c r="B285" s="27" t="s">
        <v>273</v>
      </c>
      <c r="C285" s="65"/>
      <c r="D285" s="66"/>
      <c r="E285" s="48"/>
      <c r="F285" s="28"/>
      <c r="G285" s="5">
        <f>SUBTOTAL(109,F285:F288)</f>
        <v>5800449.9400000004</v>
      </c>
      <c r="H285" s="6">
        <f>G285/$G$288</f>
        <v>9.9009903177510704E-3</v>
      </c>
    </row>
    <row r="286" spans="1:8" ht="12" customHeight="1" x14ac:dyDescent="0.2">
      <c r="A286" s="46" t="s">
        <v>255</v>
      </c>
      <c r="B286" s="10" t="s">
        <v>274</v>
      </c>
      <c r="C286" s="99" t="s">
        <v>13</v>
      </c>
      <c r="D286" s="100">
        <v>1</v>
      </c>
      <c r="E286" s="35">
        <v>5800449.9400000004</v>
      </c>
      <c r="F286" s="35">
        <f>D286*E286</f>
        <v>5800449.9400000004</v>
      </c>
      <c r="G286" s="3"/>
      <c r="H286" s="38">
        <f>F286/$G$288</f>
        <v>9.9009903177510704E-3</v>
      </c>
    </row>
    <row r="287" spans="1:8" s="61" customFormat="1" ht="12" customHeight="1" x14ac:dyDescent="0.2">
      <c r="A287" s="45"/>
      <c r="B287" s="58"/>
      <c r="C287" s="59"/>
      <c r="D287" s="59"/>
      <c r="E287" s="59"/>
      <c r="F287" s="59"/>
      <c r="G287" s="64"/>
      <c r="H287" s="59"/>
    </row>
    <row r="288" spans="1:8" ht="12" customHeight="1" x14ac:dyDescent="0.2">
      <c r="A288" s="90"/>
      <c r="B288" s="98" t="s">
        <v>14</v>
      </c>
      <c r="C288" s="91"/>
      <c r="D288" s="91"/>
      <c r="E288" s="92"/>
      <c r="F288" s="93"/>
      <c r="G288" s="5">
        <f>SUM(G12:G285)</f>
        <v>585845430.9970001</v>
      </c>
      <c r="H288" s="6">
        <f>G288/$G$288</f>
        <v>1</v>
      </c>
    </row>
    <row r="289" spans="1:8" ht="12" customHeight="1" x14ac:dyDescent="0.2">
      <c r="A289" s="112"/>
      <c r="B289" s="112"/>
      <c r="C289" s="112"/>
      <c r="D289" s="112"/>
      <c r="E289" s="112"/>
      <c r="F289" s="112"/>
      <c r="G289" s="112"/>
      <c r="H289" s="112"/>
    </row>
    <row r="290" spans="1:8" ht="12" customHeight="1" x14ac:dyDescent="0.2">
      <c r="A290" s="129"/>
      <c r="B290" s="129"/>
      <c r="C290" s="129"/>
      <c r="D290" s="129"/>
      <c r="E290" s="129"/>
      <c r="F290" s="129"/>
      <c r="G290" s="129"/>
      <c r="H290" s="129"/>
    </row>
    <row r="291" spans="1:8" ht="12" customHeight="1" x14ac:dyDescent="0.2">
      <c r="A291" s="112" t="s">
        <v>500</v>
      </c>
      <c r="B291" s="112"/>
      <c r="C291" s="112"/>
      <c r="D291" s="112"/>
      <c r="E291" s="112"/>
      <c r="F291" s="112"/>
      <c r="G291" s="112"/>
      <c r="H291" s="112"/>
    </row>
    <row r="292" spans="1:8" ht="12" customHeight="1" x14ac:dyDescent="0.2">
      <c r="A292" s="112"/>
      <c r="B292" s="112"/>
      <c r="C292" s="112"/>
      <c r="D292" s="112"/>
      <c r="E292" s="112"/>
      <c r="F292" s="112"/>
      <c r="G292" s="112"/>
      <c r="H292" s="112"/>
    </row>
    <row r="293" spans="1:8" ht="12" customHeight="1" x14ac:dyDescent="0.2">
      <c r="A293" s="102"/>
      <c r="B293" s="103"/>
      <c r="C293" s="103"/>
      <c r="D293" s="103"/>
      <c r="E293" s="103"/>
      <c r="F293" s="103"/>
      <c r="G293" s="103"/>
      <c r="H293" s="103"/>
    </row>
    <row r="294" spans="1:8" ht="12" customHeight="1" x14ac:dyDescent="0.2">
      <c r="A294" s="112"/>
      <c r="B294" s="112"/>
      <c r="C294" s="112"/>
      <c r="D294" s="112"/>
      <c r="E294" s="112"/>
      <c r="F294" s="112"/>
      <c r="G294" s="108"/>
      <c r="H294" s="112"/>
    </row>
    <row r="295" spans="1:8" ht="12" customHeight="1" x14ac:dyDescent="0.2">
      <c r="A295" s="126"/>
      <c r="B295" s="126"/>
      <c r="C295" s="126"/>
      <c r="D295" s="126"/>
      <c r="E295" s="126"/>
      <c r="F295" s="126"/>
      <c r="G295" s="126"/>
      <c r="H295" s="126"/>
    </row>
    <row r="296" spans="1:8" ht="12" customHeight="1" x14ac:dyDescent="0.2">
      <c r="A296" s="127"/>
      <c r="B296" s="127"/>
      <c r="C296" s="127"/>
      <c r="D296" s="127"/>
      <c r="E296" s="128"/>
      <c r="F296" s="128"/>
      <c r="G296" s="128"/>
      <c r="H296" s="128"/>
    </row>
    <row r="297" spans="1:8" ht="12" customHeight="1" x14ac:dyDescent="0.2">
      <c r="A297" s="112"/>
      <c r="B297" s="112"/>
      <c r="C297" s="112"/>
      <c r="D297" s="112"/>
      <c r="E297" s="112"/>
      <c r="F297" s="112"/>
      <c r="G297" s="112"/>
      <c r="H297" s="112"/>
    </row>
    <row r="298" spans="1:8" ht="12" customHeight="1" x14ac:dyDescent="0.2">
      <c r="A298" s="126"/>
      <c r="B298" s="126"/>
      <c r="C298" s="126"/>
      <c r="D298" s="126"/>
      <c r="E298" s="126"/>
      <c r="F298" s="126"/>
      <c r="G298" s="126"/>
      <c r="H298" s="126"/>
    </row>
    <row r="299" spans="1:8" ht="12" customHeight="1" x14ac:dyDescent="0.2">
      <c r="A299" s="127"/>
      <c r="B299" s="127"/>
      <c r="C299" s="127"/>
      <c r="D299" s="127"/>
      <c r="E299" s="128"/>
      <c r="F299" s="128"/>
      <c r="G299" s="128"/>
      <c r="H299" s="128"/>
    </row>
    <row r="300" spans="1:8" ht="12" customHeight="1" x14ac:dyDescent="0.2">
      <c r="A300" s="112"/>
      <c r="B300" s="112"/>
      <c r="C300" s="112"/>
      <c r="D300" s="112"/>
      <c r="E300" s="112"/>
      <c r="F300" s="112"/>
      <c r="G300" s="112"/>
      <c r="H300" s="112"/>
    </row>
    <row r="301" spans="1:8" ht="12" customHeight="1" x14ac:dyDescent="0.2">
      <c r="A301" s="126"/>
      <c r="B301" s="126"/>
      <c r="C301" s="126"/>
      <c r="D301" s="126"/>
      <c r="E301" s="126"/>
      <c r="F301" s="126"/>
      <c r="G301" s="126"/>
      <c r="H301" s="126"/>
    </row>
    <row r="302" spans="1:8" ht="12" customHeight="1" x14ac:dyDescent="0.2">
      <c r="A302" s="127"/>
      <c r="B302" s="127"/>
      <c r="C302" s="127"/>
      <c r="D302" s="127"/>
      <c r="E302" s="128"/>
      <c r="F302" s="128"/>
      <c r="G302" s="128"/>
      <c r="H302" s="128"/>
    </row>
    <row r="303" spans="1:8" ht="12" customHeight="1" x14ac:dyDescent="0.2">
      <c r="A303" s="70"/>
      <c r="B303" s="9"/>
      <c r="C303" s="61"/>
      <c r="D303" s="61"/>
      <c r="E303" s="61"/>
      <c r="F303" s="61"/>
      <c r="G303" s="61"/>
      <c r="H303" s="61"/>
    </row>
    <row r="304" spans="1:8" ht="12" customHeight="1" x14ac:dyDescent="0.2">
      <c r="A304" s="70"/>
      <c r="B304" s="9"/>
      <c r="C304" s="61"/>
      <c r="D304" s="61"/>
      <c r="E304" s="61"/>
      <c r="F304" s="61"/>
      <c r="G304" s="61"/>
      <c r="H304" s="61"/>
    </row>
    <row r="305" spans="1:8" s="94" customFormat="1" ht="12" customHeight="1" x14ac:dyDescent="0.2">
      <c r="A305" s="70"/>
      <c r="B305" s="67"/>
      <c r="C305" s="61"/>
      <c r="D305" s="61"/>
      <c r="E305" s="61"/>
      <c r="F305" s="61"/>
      <c r="G305" s="106"/>
      <c r="H305" s="61"/>
    </row>
  </sheetData>
  <mergeCells count="16">
    <mergeCell ref="A301:H301"/>
    <mergeCell ref="A302:D302"/>
    <mergeCell ref="E302:H302"/>
    <mergeCell ref="A290:H290"/>
    <mergeCell ref="A295:H295"/>
    <mergeCell ref="A296:D296"/>
    <mergeCell ref="E296:H296"/>
    <mergeCell ref="A298:H298"/>
    <mergeCell ref="A299:D299"/>
    <mergeCell ref="E299:H299"/>
    <mergeCell ref="A10:H10"/>
    <mergeCell ref="A8:A9"/>
    <mergeCell ref="B8:B9"/>
    <mergeCell ref="C8:D8"/>
    <mergeCell ref="E8:G8"/>
    <mergeCell ref="H8:H9"/>
  </mergeCells>
  <pageMargins left="0.47244094488188981" right="0.27559055118110237" top="0.79" bottom="0.56000000000000005" header="0.36" footer="0.22"/>
  <pageSetup paperSize="9" scale="95" orientation="landscape" r:id="rId1"/>
  <headerFooter alignWithMargins="0">
    <oddHeader>&amp;L&amp;7UNLP&amp;C&amp;7SECRETARÍA DE PLANEAMIENTO,
OBRAS Y SERVICIOS&amp;R&amp;7OBRA: Nuevo Edificio BUFFET
Facultad de Ciencias Médicas</oddHeader>
    <oddFooter>&amp;L&amp;7PT/MI&amp;C&amp;7&amp;A&amp;R&amp;7&amp;P de &amp;N</oddFooter>
  </headerFooter>
  <rowBreaks count="10" manualBreakCount="10">
    <brk id="52" max="16383" man="1"/>
    <brk id="69" max="16383" man="1"/>
    <brk id="87" max="16383" man="1"/>
    <brk id="111" max="16383" man="1"/>
    <brk id="121" max="16383" man="1"/>
    <brk id="148" max="16383" man="1"/>
    <brk id="163" max="16383" man="1"/>
    <brk id="185" max="16383" man="1"/>
    <brk id="238" max="16383" man="1"/>
    <brk id="26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DG/ME/HS</dc:creator>
  <dc:description>Proyecto: Dirección de planeamiento</dc:description>
  <cp:lastModifiedBy>Usuario</cp:lastModifiedBy>
  <cp:lastPrinted>2024-12-23T12:49:23Z</cp:lastPrinted>
  <dcterms:created xsi:type="dcterms:W3CDTF">2002-04-03T17:03:22Z</dcterms:created>
  <dcterms:modified xsi:type="dcterms:W3CDTF">2024-12-23T14:05:38Z</dcterms:modified>
</cp:coreProperties>
</file>