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ilar\Desktop\"/>
    </mc:Choice>
  </mc:AlternateContent>
  <xr:revisionPtr revIDLastSave="0" documentId="13_ncr:1_{FCB94B94-9A78-4D48-B86A-B6FA2F03326C}" xr6:coauthVersionLast="36" xr6:coauthVersionMax="36" xr10:uidLastSave="{00000000-0000-0000-0000-000000000000}"/>
  <bookViews>
    <workbookView xWindow="0" yWindow="0" windowWidth="20490" windowHeight="7425" tabRatio="867" xr2:uid="{00000000-000D-0000-FFFF-FFFF00000000}"/>
  </bookViews>
  <sheets>
    <sheet name="Presupuesto" sheetId="26" r:id="rId1"/>
  </sheets>
  <definedNames>
    <definedName name="_xlnm.Print_Titles" localSheetId="0">Presupuesto!$1:$11</definedName>
    <definedName name="Z_08635064_2EAF_4255_96CD_F36F2B59F9DA_.wvu.Cols" localSheetId="0" hidden="1">Presupuesto!#REF!</definedName>
    <definedName name="Z_08635064_2EAF_4255_96CD_F36F2B59F9DA_.wvu.PrintArea" localSheetId="0" hidden="1">Presupuesto!$A$1:$H$233</definedName>
    <definedName name="Z_08635064_2EAF_4255_96CD_F36F2B59F9DA_.wvu.PrintTitles" localSheetId="0" hidden="1">Presupuesto!$1:$11</definedName>
    <definedName name="Z_6DD9CA53_9E26_4D65_B8AC_5CDA012E3D93_.wvu.Cols" localSheetId="0" hidden="1">Presupuesto!#REF!</definedName>
    <definedName name="Z_6DD9CA53_9E26_4D65_B8AC_5CDA012E3D93_.wvu.PrintArea" localSheetId="0" hidden="1">Presupuesto!$A$1:$H$233</definedName>
    <definedName name="Z_6DD9CA53_9E26_4D65_B8AC_5CDA012E3D93_.wvu.PrintTitles" localSheetId="0" hidden="1">Presupuesto!$1:$11</definedName>
    <definedName name="Z_753541CD_0A09_4173_910B_118515E1FE06_.wvu.Cols" localSheetId="0" hidden="1">Presupuesto!#REF!</definedName>
    <definedName name="Z_753541CD_0A09_4173_910B_118515E1FE06_.wvu.PrintArea" localSheetId="0" hidden="1">Presupuesto!$A$1:$H$233</definedName>
    <definedName name="Z_753541CD_0A09_4173_910B_118515E1FE06_.wvu.PrintTitles" localSheetId="0" hidden="1">Presupuesto!$1:$11</definedName>
    <definedName name="Z_753541CD_0A09_4173_910B_118515E1FE06_.wvu.Rows" localSheetId="0" hidden="1">Presupuesto!#REF!,Presupuesto!#REF!,Presupuesto!#REF!,Presupuesto!$128:$128,Presupuesto!#REF!,Presupuesto!#REF!,Presupuesto!$133:$133,Presupuesto!#REF!,Presupuesto!#REF!,Presupuesto!#REF!,Presupuesto!#REF!,Presupuesto!#REF!,Presupuesto!#REF!,Presupuesto!#REF!,Presupuesto!#REF!,Presupuesto!#REF!,Presupuesto!#REF!,Presupuesto!$153:$153</definedName>
    <definedName name="Z_EEA7E2DA_83B3_4A91_96FD_78478DCE9C7E_.wvu.Cols" localSheetId="0" hidden="1">Presupuesto!#REF!</definedName>
    <definedName name="Z_EEA7E2DA_83B3_4A91_96FD_78478DCE9C7E_.wvu.PrintArea" localSheetId="0" hidden="1">Presupuesto!$A$1:$H$233</definedName>
    <definedName name="Z_EEA7E2DA_83B3_4A91_96FD_78478DCE9C7E_.wvu.PrintTitles" localSheetId="0" hidden="1">Presupuesto!$1:$11</definedName>
    <definedName name="Z_EEA7E2DA_83B3_4A91_96FD_78478DCE9C7E_.wvu.Rows" localSheetId="0" hidden="1">Presupuesto!#REF!,Presupuesto!#REF!,Presupuesto!#REF!,Presupuesto!$128:$128,Presupuesto!#REF!,Presupuesto!#REF!,Presupuesto!$133:$133,Presupuesto!#REF!,Presupuesto!#REF!,Presupuesto!#REF!,Presupuesto!#REF!,Presupuesto!#REF!,Presupuesto!#REF!,Presupuesto!#REF!,Presupuesto!#REF!,Presupuesto!#REF!,Presupuesto!#REF!,Presupuesto!$153:$153</definedName>
  </definedNames>
  <calcPr calcId="191029"/>
  <customWorkbookViews>
    <customWorkbookView name="aSD - Vista personalizada" guid="{6DD9CA53-9E26-4D65-B8AC-5CDA012E3D93}" mergeInterval="0" personalView="1" maximized="1" xWindow="1" yWindow="1" windowWidth="1024" windowHeight="546" tabRatio="928" activeSheetId="9"/>
    <customWorkbookView name="Mar - Vista personalizada" guid="{EEA7E2DA-83B3-4A91-96FD-78478DCE9C7E}" mergeInterval="0" personalView="1" maximized="1" xWindow="1" yWindow="1" windowWidth="1024" windowHeight="547" tabRatio="928" activeSheetId="9"/>
    <customWorkbookView name="Hugo - Vista personalizada" guid="{753541CD-0A09-4173-910B-118515E1FE06}" mergeInterval="0" personalView="1" maximized="1" xWindow="1" yWindow="1" windowWidth="1024" windowHeight="547" tabRatio="928" activeSheetId="9"/>
    <customWorkbookView name="Daniel - Vista personalizada" guid="{08635064-2EAF-4255-96CD-F36F2B59F9DA}" mergeInterval="0" personalView="1" maximized="1" xWindow="1" yWindow="1" windowWidth="1024" windowHeight="547" tabRatio="928" activeSheetId="9"/>
  </customWorkbookViews>
</workbook>
</file>

<file path=xl/calcChain.xml><?xml version="1.0" encoding="utf-8"?>
<calcChain xmlns="http://schemas.openxmlformats.org/spreadsheetml/2006/main">
  <c r="F213" i="26" l="1"/>
  <c r="F212" i="26"/>
  <c r="F211" i="26"/>
  <c r="F210" i="26"/>
  <c r="F209" i="26"/>
  <c r="F205" i="26"/>
  <c r="F203" i="26"/>
  <c r="F201" i="26"/>
  <c r="F199" i="26"/>
  <c r="F197" i="26"/>
  <c r="F193" i="26"/>
  <c r="F192" i="26"/>
  <c r="F190" i="26"/>
  <c r="F189" i="26"/>
  <c r="F185" i="26"/>
  <c r="F181" i="26"/>
  <c r="F180" i="26"/>
  <c r="F178" i="26"/>
  <c r="F174" i="26"/>
  <c r="F173" i="26"/>
  <c r="F171" i="26"/>
  <c r="F169" i="26"/>
  <c r="F167" i="26"/>
  <c r="F166" i="26"/>
  <c r="F165" i="26"/>
  <c r="F164" i="26"/>
  <c r="F162" i="26"/>
  <c r="F161" i="26"/>
  <c r="F160" i="26"/>
  <c r="F159" i="26"/>
  <c r="F158" i="26"/>
  <c r="F157" i="26"/>
  <c r="F153" i="26"/>
  <c r="F152" i="26"/>
  <c r="F150" i="26"/>
  <c r="F149" i="26"/>
  <c r="F148" i="26"/>
  <c r="F147" i="26"/>
  <c r="F146" i="26"/>
  <c r="F145" i="26"/>
  <c r="F143" i="26"/>
  <c r="F141" i="26"/>
  <c r="F139" i="26"/>
  <c r="F138" i="26"/>
  <c r="F137" i="26"/>
  <c r="F136" i="26"/>
  <c r="F134" i="26"/>
  <c r="F133" i="26"/>
  <c r="F132" i="26"/>
  <c r="F131" i="26"/>
  <c r="F130" i="26"/>
  <c r="F128" i="26"/>
  <c r="F126" i="26"/>
  <c r="F125" i="26"/>
  <c r="F123" i="26"/>
  <c r="F119" i="26"/>
  <c r="F115" i="26"/>
  <c r="F113" i="26"/>
  <c r="F112" i="26"/>
  <c r="F111" i="26"/>
  <c r="F110" i="26"/>
  <c r="F109" i="26"/>
  <c r="F108" i="26"/>
  <c r="F106" i="26"/>
  <c r="F105" i="26"/>
  <c r="F104" i="26"/>
  <c r="F103" i="26"/>
  <c r="F102" i="26"/>
  <c r="F98" i="26"/>
  <c r="F94" i="26"/>
  <c r="F93" i="26"/>
  <c r="F89" i="26"/>
  <c r="F85" i="26"/>
  <c r="F83" i="26"/>
  <c r="F79" i="26"/>
  <c r="F78" i="26"/>
  <c r="F76" i="26"/>
  <c r="F74" i="26"/>
  <c r="F70" i="26"/>
  <c r="F69" i="26"/>
  <c r="F65" i="26"/>
  <c r="F64" i="26"/>
  <c r="F62" i="26"/>
  <c r="F58" i="26"/>
  <c r="F54" i="26"/>
  <c r="F50" i="26"/>
  <c r="F46" i="26"/>
  <c r="F44" i="26"/>
  <c r="F40" i="26"/>
  <c r="F39" i="26"/>
  <c r="F38" i="26"/>
  <c r="F37" i="26"/>
  <c r="F36" i="26"/>
  <c r="F35" i="26"/>
  <c r="F31" i="26"/>
  <c r="F30" i="26"/>
  <c r="F29" i="26"/>
  <c r="F26" i="26"/>
  <c r="F24" i="26"/>
  <c r="F22" i="26"/>
  <c r="F21" i="26"/>
  <c r="F19" i="26"/>
  <c r="F17" i="26"/>
  <c r="F15" i="26"/>
  <c r="F14" i="26"/>
  <c r="G87" i="26" l="1"/>
  <c r="G117" i="26"/>
  <c r="G56" i="26"/>
  <c r="G183" i="26"/>
  <c r="G52" i="26"/>
  <c r="G121" i="26"/>
  <c r="G12" i="26"/>
  <c r="G48" i="26"/>
  <c r="G42" i="26"/>
  <c r="G72" i="26"/>
  <c r="G28" i="26"/>
  <c r="G33" i="26"/>
  <c r="G60" i="26"/>
  <c r="G81" i="26"/>
  <c r="G67" i="26"/>
  <c r="G96" i="26"/>
  <c r="G100" i="26"/>
  <c r="G91" i="26"/>
  <c r="G195" i="26"/>
  <c r="G207" i="26"/>
  <c r="G187" i="26"/>
  <c r="G155" i="26"/>
  <c r="G176" i="26"/>
  <c r="F216" i="26" l="1"/>
  <c r="G215" i="26" l="1"/>
  <c r="G218" i="26" l="1"/>
  <c r="H213" i="26" s="1"/>
  <c r="H218" i="26" l="1"/>
  <c r="H211" i="26"/>
  <c r="H190" i="26"/>
  <c r="H185" i="26"/>
  <c r="H181" i="26"/>
  <c r="H212" i="26"/>
  <c r="H197" i="26"/>
  <c r="H123" i="26"/>
  <c r="H201" i="26"/>
  <c r="H147" i="26"/>
  <c r="H161" i="26"/>
  <c r="H178" i="26"/>
  <c r="H132" i="26"/>
  <c r="H109" i="26"/>
  <c r="H89" i="26"/>
  <c r="H112" i="26"/>
  <c r="H93" i="26"/>
  <c r="H83" i="26"/>
  <c r="H105" i="26"/>
  <c r="H56" i="26"/>
  <c r="H58" i="26"/>
  <c r="H14" i="26"/>
  <c r="H137" i="26"/>
  <c r="H64" i="26"/>
  <c r="H74" i="26"/>
  <c r="H35" i="26"/>
  <c r="H110" i="26"/>
  <c r="H111" i="26"/>
  <c r="H87" i="26"/>
  <c r="H205" i="26"/>
  <c r="H171" i="26"/>
  <c r="H180" i="26"/>
  <c r="H209" i="26"/>
  <c r="H162" i="26"/>
  <c r="H189" i="26"/>
  <c r="H167" i="26"/>
  <c r="H192" i="26"/>
  <c r="H119" i="26"/>
  <c r="H125" i="26"/>
  <c r="H121" i="26"/>
  <c r="H104" i="26"/>
  <c r="H136" i="26"/>
  <c r="H158" i="26"/>
  <c r="H165" i="26"/>
  <c r="H141" i="26"/>
  <c r="H166" i="26"/>
  <c r="H19" i="26"/>
  <c r="H30" i="26"/>
  <c r="H24" i="26"/>
  <c r="H65" i="26"/>
  <c r="H98" i="26"/>
  <c r="H103" i="26"/>
  <c r="H143" i="26"/>
  <c r="H108" i="26"/>
  <c r="H153" i="26"/>
  <c r="H160" i="26"/>
  <c r="H199" i="26"/>
  <c r="H173" i="26"/>
  <c r="H130" i="26"/>
  <c r="H203" i="26"/>
  <c r="H22" i="26"/>
  <c r="H38" i="26"/>
  <c r="H52" i="26"/>
  <c r="H36" i="26"/>
  <c r="H21" i="26"/>
  <c r="H85" i="26"/>
  <c r="H106" i="26"/>
  <c r="H138" i="26"/>
  <c r="H139" i="26"/>
  <c r="H174" i="26"/>
  <c r="H148" i="26"/>
  <c r="H149" i="26"/>
  <c r="H164" i="26"/>
  <c r="H152" i="26"/>
  <c r="H210" i="26"/>
  <c r="H146" i="26"/>
  <c r="H157" i="26"/>
  <c r="H193" i="26"/>
  <c r="H102" i="26"/>
  <c r="H113" i="26"/>
  <c r="H39" i="26"/>
  <c r="H40" i="26"/>
  <c r="H115" i="26"/>
  <c r="H78" i="26"/>
  <c r="H145" i="26"/>
  <c r="H183" i="26"/>
  <c r="H128" i="26"/>
  <c r="H17" i="26"/>
  <c r="H31" i="26"/>
  <c r="H15" i="26"/>
  <c r="H46" i="26"/>
  <c r="H29" i="26"/>
  <c r="H150" i="26"/>
  <c r="H69" i="26"/>
  <c r="H126" i="26"/>
  <c r="H133" i="26"/>
  <c r="H26" i="26"/>
  <c r="H50" i="26"/>
  <c r="H44" i="26"/>
  <c r="H54" i="26"/>
  <c r="H79" i="26"/>
  <c r="H117" i="26"/>
  <c r="H169" i="26"/>
  <c r="H37" i="26"/>
  <c r="H70" i="26"/>
  <c r="H62" i="26"/>
  <c r="H94" i="26"/>
  <c r="H76" i="26"/>
  <c r="H134" i="26"/>
  <c r="H159" i="26"/>
  <c r="H131" i="26"/>
  <c r="H33" i="26"/>
  <c r="H81" i="26"/>
  <c r="H72" i="26"/>
  <c r="H91" i="26"/>
  <c r="H60" i="26"/>
  <c r="H96" i="26"/>
  <c r="H67" i="26"/>
  <c r="H187" i="26"/>
  <c r="H207" i="26"/>
  <c r="H155" i="26"/>
  <c r="H28" i="26"/>
  <c r="H176" i="26"/>
  <c r="H195" i="26"/>
  <c r="H12" i="26"/>
  <c r="H100" i="26"/>
  <c r="H42" i="26"/>
  <c r="H48" i="26"/>
  <c r="H216" i="26"/>
  <c r="H215" i="26"/>
</calcChain>
</file>

<file path=xl/sharedStrings.xml><?xml version="1.0" encoding="utf-8"?>
<sst xmlns="http://schemas.openxmlformats.org/spreadsheetml/2006/main" count="477" uniqueCount="372">
  <si>
    <t>17.05.01</t>
  </si>
  <si>
    <t>03.01.06</t>
  </si>
  <si>
    <t>Mampostería de elevación con ladrillos comunes, 0,20 m de espesor, mortero de asiento ¼:1:3</t>
  </si>
  <si>
    <t>Contrapiso de cascote empastado, espesor 8 cm, mortero ¼:1:3:6</t>
  </si>
  <si>
    <t>22.05.01</t>
  </si>
  <si>
    <t>Zócalo de MDF según planos y memoria</t>
  </si>
  <si>
    <t>Látex en paramentos verticales interiores. Comprende acondicionamiento de la base, una mano de fondo y tres de terminación</t>
  </si>
  <si>
    <t>Cartel autónomo "Salida de emergencia" (Permanente), Gammasonic o similar equivalente</t>
  </si>
  <si>
    <t>22.04.09</t>
  </si>
  <si>
    <t>gl</t>
  </si>
  <si>
    <t>TOTAL</t>
  </si>
  <si>
    <t>CONDUCTOS HUMEROS Y VENTILACIONES</t>
  </si>
  <si>
    <t>21.01.01</t>
  </si>
  <si>
    <t>ARTEFACTOS</t>
  </si>
  <si>
    <t>ZÓCALOS</t>
  </si>
  <si>
    <t>GRANÍTICOS</t>
  </si>
  <si>
    <t>CERÁMICOS</t>
  </si>
  <si>
    <t>DE MADERA</t>
  </si>
  <si>
    <t>12.01</t>
  </si>
  <si>
    <t>12.03</t>
  </si>
  <si>
    <t>13.01</t>
  </si>
  <si>
    <t>13.04</t>
  </si>
  <si>
    <t>14.02</t>
  </si>
  <si>
    <t>Interruptor termomagnético tetrapolar 4x40 A 6 kA "C" C60N, "Merlin Gerin" o similar equivalente</t>
  </si>
  <si>
    <t>01.04</t>
  </si>
  <si>
    <t>01.05</t>
  </si>
  <si>
    <t>01.06</t>
  </si>
  <si>
    <t>LIMPIEZA DE TERRENO</t>
  </si>
  <si>
    <t>VALLADO PROVISORIO</t>
  </si>
  <si>
    <t>CASILLA PARA OBRADOR Y PERSONAL</t>
  </si>
  <si>
    <t>CARTEL DE OBRA</t>
  </si>
  <si>
    <t>REPLANTEO</t>
  </si>
  <si>
    <t>MOVIMIENTO DE SUELOS</t>
  </si>
  <si>
    <t>02.06</t>
  </si>
  <si>
    <t>AIRE ACONDICIONADO INDIVIDUAL</t>
  </si>
  <si>
    <t>01.06.01</t>
  </si>
  <si>
    <t>03.01.02</t>
  </si>
  <si>
    <t>03.01.04</t>
  </si>
  <si>
    <t>03.01.11</t>
  </si>
  <si>
    <t>03.01.14</t>
  </si>
  <si>
    <t>02.02</t>
  </si>
  <si>
    <t>05.01.01</t>
  </si>
  <si>
    <t>CONTRAPISOS Y CARPETAS</t>
  </si>
  <si>
    <t>23.04.04</t>
  </si>
  <si>
    <t>01.05.02</t>
  </si>
  <si>
    <t>Boca de tomacorriente para usos especiales completa. Cañerías y accesorios de hierro negro semipesado ø 1"</t>
  </si>
  <si>
    <t>22.11</t>
  </si>
  <si>
    <t>PUESTA A TIERRA</t>
  </si>
  <si>
    <t>REDES INFORMÁTICAS</t>
  </si>
  <si>
    <t>22.10</t>
  </si>
  <si>
    <t>SEGURIDAD Y EMERGENCIAS</t>
  </si>
  <si>
    <t>22.09.01</t>
  </si>
  <si>
    <t>02</t>
  </si>
  <si>
    <t>01</t>
  </si>
  <si>
    <t>Llave de paso para uniones por termofusión ø 0,013 m</t>
  </si>
  <si>
    <t>28.03.01</t>
  </si>
  <si>
    <t>28.04.01</t>
  </si>
  <si>
    <t>22.01</t>
  </si>
  <si>
    <t>22.02</t>
  </si>
  <si>
    <t>22.03</t>
  </si>
  <si>
    <t>m³</t>
  </si>
  <si>
    <t>ud</t>
  </si>
  <si>
    <t>08</t>
  </si>
  <si>
    <t>REVESTIMIENTOS</t>
  </si>
  <si>
    <t>30.04.03</t>
  </si>
  <si>
    <t>DE CHAPA GALVANIZADA</t>
  </si>
  <si>
    <t>Replanteo y nivelación de terreno, incluye materiales y herramientas necesarias para la realización de los trabajos, escuadrado y fijaciones de niveles</t>
  </si>
  <si>
    <t>30.05.02</t>
  </si>
  <si>
    <t>DE LADRILLOS COMUNES</t>
  </si>
  <si>
    <t>19.01.02</t>
  </si>
  <si>
    <t>Boca de iluminación completa. Cañerías y accesorios de hierro negro semipesado ø ¾"</t>
  </si>
  <si>
    <t>Boca de tomacorriente para usos generales completa. Cañerías y accesorios de hierro negro semipesado ø ¾"</t>
  </si>
  <si>
    <t>23.07.02</t>
  </si>
  <si>
    <t>23.07</t>
  </si>
  <si>
    <t>CÁMARAS DE INSPECCIÓN Y OTROS</t>
  </si>
  <si>
    <t>11.01.03</t>
  </si>
  <si>
    <t>12.01.02</t>
  </si>
  <si>
    <t>12.03.01</t>
  </si>
  <si>
    <t>01.03.01</t>
  </si>
  <si>
    <t>01.04.01</t>
  </si>
  <si>
    <t>01.05.01</t>
  </si>
  <si>
    <t>Cámara inspección 0,60 x 0,60 m</t>
  </si>
  <si>
    <t>Cañerías y accesorios de PVC calidad 3,2 ø 110 mm</t>
  </si>
  <si>
    <t>Cañerías y accesorios de PVC calidad 3,2 ø 63 mm</t>
  </si>
  <si>
    <t>Cañerías y accesorios de polipropileno para uniones por termofusión ø 0,013 m, tipo "Acqua System PN 20" pesado, o similar equivalente</t>
  </si>
  <si>
    <t>Cañerías y accesorios de polipropileno para uniones por termofusión ø 0,019 m, tipo "Acqua System PN 20" pesado, o similar equivalente</t>
  </si>
  <si>
    <t>22.10.04</t>
  </si>
  <si>
    <t>22.10.05</t>
  </si>
  <si>
    <t>22.10.06</t>
  </si>
  <si>
    <t>22.10.07</t>
  </si>
  <si>
    <t>01.07.01</t>
  </si>
  <si>
    <t>22.01.01</t>
  </si>
  <si>
    <t>22.02.01</t>
  </si>
  <si>
    <t>Cerco de chapa galvanizada (usada) con estructura de madera</t>
  </si>
  <si>
    <t>Luz de emergencia 1x20 wats, autonomía 3,5 a 7 hs. "Atomlux"  o similar equivalente</t>
  </si>
  <si>
    <t>04.02.05</t>
  </si>
  <si>
    <t>PISOS</t>
  </si>
  <si>
    <t>11.01</t>
  </si>
  <si>
    <t>PISOS DE MOSAICOS GRANÍTICOS</t>
  </si>
  <si>
    <t>13.01.01</t>
  </si>
  <si>
    <t>12.10</t>
  </si>
  <si>
    <t>Cubierta formada por barrera de vapor, aislación térmica, contrapiso de pendiente, carpeta de cemento y arena, terminacón: membrana con geotéxtil</t>
  </si>
  <si>
    <t>Canilla de servicio cromada, con pico para manguera. "FV" cromo ø ½" o similar equivalente</t>
  </si>
  <si>
    <t>07</t>
  </si>
  <si>
    <t>REVOQUES</t>
  </si>
  <si>
    <t>23</t>
  </si>
  <si>
    <t>Llave de paso gas, bronce ø 0,019 mm</t>
  </si>
  <si>
    <t>HORMIGÓN ARMADO</t>
  </si>
  <si>
    <t>01.07</t>
  </si>
  <si>
    <t>ALBAÑILERÍA</t>
  </si>
  <si>
    <t>01.01.42</t>
  </si>
  <si>
    <t>22.05.02</t>
  </si>
  <si>
    <t>Cañerías y accesorios de PVC calidad 3,2 ø 40 mm</t>
  </si>
  <si>
    <t>Pileta de piso sifónica 63 mm, acometidas múltiples ø 40 mm</t>
  </si>
  <si>
    <t>PLANAS</t>
  </si>
  <si>
    <t>INSTALACIÓN SANITARIA</t>
  </si>
  <si>
    <t>CAÑERIAS Y ACCESORIOS</t>
  </si>
  <si>
    <t>AGUA. CAÑERIAS Y ACCESORIOS</t>
  </si>
  <si>
    <t>DESAGÜES PLUVIALES. CAÑERÍAS Y ACCESORIOS</t>
  </si>
  <si>
    <t>ARTEFACTOS Y BRONCERÍA</t>
  </si>
  <si>
    <t>22.09</t>
  </si>
  <si>
    <t>23.01</t>
  </si>
  <si>
    <t>23.02</t>
  </si>
  <si>
    <t>23.03</t>
  </si>
  <si>
    <t>INSTALACIÓN DE GAS</t>
  </si>
  <si>
    <t>24.01</t>
  </si>
  <si>
    <t>24.02</t>
  </si>
  <si>
    <t>AIRE ACONDICIONADO</t>
  </si>
  <si>
    <t>26</t>
  </si>
  <si>
    <t>28</t>
  </si>
  <si>
    <t>MUROS EXTERIORES</t>
  </si>
  <si>
    <t>MUROS INTERIORES</t>
  </si>
  <si>
    <t>CARPINTERÍAS DE MADERA</t>
  </si>
  <si>
    <t>CIRCUITOS DE TOMACORRIENTE</t>
  </si>
  <si>
    <t>22.04.01</t>
  </si>
  <si>
    <t>22.04.02</t>
  </si>
  <si>
    <t>22.04.03</t>
  </si>
  <si>
    <t>22.04.20</t>
  </si>
  <si>
    <t>GABINETES Y TABLEROS</t>
  </si>
  <si>
    <t>22.04</t>
  </si>
  <si>
    <t>PROTECCIONES (Disyuntores y térmica)</t>
  </si>
  <si>
    <t>22.10.01</t>
  </si>
  <si>
    <t>Cañerías y accesorios de polipropileno para uniones por termofusión ø 0,025 m, tipo "Acqua System PN 20" pesado, o similar equivalente</t>
  </si>
  <si>
    <t>23.02.02</t>
  </si>
  <si>
    <t>23.02.03</t>
  </si>
  <si>
    <t>DESAGÜES CLOACALES Y VENTILACIONES. CAÑERÍAS Y ACCESORIOS</t>
  </si>
  <si>
    <t>26.02</t>
  </si>
  <si>
    <t>24.01.02</t>
  </si>
  <si>
    <t>LLAVE DE PASO Y MEDIDORES</t>
  </si>
  <si>
    <t>24.02.02</t>
  </si>
  <si>
    <t>08.02.02</t>
  </si>
  <si>
    <t>EXTERIORES</t>
  </si>
  <si>
    <t>07.02</t>
  </si>
  <si>
    <t>INTERIORES</t>
  </si>
  <si>
    <t>08.02</t>
  </si>
  <si>
    <t>Látex en paramentos verticales exteriores. Comprende acondicionamiento de la base, una mano de fijador y dos de terminación</t>
  </si>
  <si>
    <t>30.01</t>
  </si>
  <si>
    <t>SERVICIOS CONTRA INCENDIO Y SEGURIDAD</t>
  </si>
  <si>
    <t>30.02</t>
  </si>
  <si>
    <t>30.03</t>
  </si>
  <si>
    <t>30.04</t>
  </si>
  <si>
    <t>30.05</t>
  </si>
  <si>
    <t>14.02.01</t>
  </si>
  <si>
    <t>Revoque grueso a la cal bajo revestimientos. 20 litros de mortero 1:1:5</t>
  </si>
  <si>
    <t>VARIOS</t>
  </si>
  <si>
    <t>AISLACIONES</t>
  </si>
  <si>
    <t>23.01.01</t>
  </si>
  <si>
    <t>23.01.02</t>
  </si>
  <si>
    <t>23.01.03</t>
  </si>
  <si>
    <t>HIDRÓFUGA HORIZONTAL</t>
  </si>
  <si>
    <t>Casilla para Obrador. Estructura de madera y cerramientos de chapa galvanizada, usada</t>
  </si>
  <si>
    <t>24.03.04</t>
  </si>
  <si>
    <t>Tablero exterior metálico para treinta y seis bocas, DIN estanco, 300x600x100. "Gabexel" o similar e quivalente</t>
  </si>
  <si>
    <t>Superficie semicubierta m²</t>
  </si>
  <si>
    <t>Superficie cubierta m²</t>
  </si>
  <si>
    <t>30.02.01</t>
  </si>
  <si>
    <t>30.03.02</t>
  </si>
  <si>
    <t>boca</t>
  </si>
  <si>
    <t>Llave de paso para uniones por termofusión ø 0,019 m</t>
  </si>
  <si>
    <t>RUBRO</t>
  </si>
  <si>
    <t>DESIGNACION DE LAS OBRAS</t>
  </si>
  <si>
    <t>Cómputo</t>
  </si>
  <si>
    <t>Presupuesto</t>
  </si>
  <si>
    <t>Precio Unitario</t>
  </si>
  <si>
    <t>Precio Item</t>
  </si>
  <si>
    <t>Precio Rubro</t>
  </si>
  <si>
    <t>TRABAJOS PRELIMINARES</t>
  </si>
  <si>
    <t>19.01</t>
  </si>
  <si>
    <t>19.02</t>
  </si>
  <si>
    <t>19.04</t>
  </si>
  <si>
    <t>CARPINTERÍAS COMBINADAS</t>
  </si>
  <si>
    <t>21.01</t>
  </si>
  <si>
    <t>INSTALACIÓN ELÉCTRICA</t>
  </si>
  <si>
    <t>CIRCUITOS DE ALUMBRADO</t>
  </si>
  <si>
    <t>01.01</t>
  </si>
  <si>
    <t>Revoque exterior completo, comprende azotada impermeable (1:3), grueso (¼:1:3) y fino (¼:1:3)</t>
  </si>
  <si>
    <t>DE LADRILLOS CERÁMICOS HUECOS</t>
  </si>
  <si>
    <t>01.01.02</t>
  </si>
  <si>
    <t>CARPINTERÍAS METÁLICAS Y HERRERÍA</t>
  </si>
  <si>
    <t>CONTRUCCIONES EN SECO</t>
  </si>
  <si>
    <t>TABIQUES</t>
  </si>
  <si>
    <t>30.01.02</t>
  </si>
  <si>
    <t xml:space="preserve">ESTRUCTURAS </t>
  </si>
  <si>
    <t>13.04.02</t>
  </si>
  <si>
    <t>ml</t>
  </si>
  <si>
    <t>03.01</t>
  </si>
  <si>
    <t>04.01</t>
  </si>
  <si>
    <t>04.02</t>
  </si>
  <si>
    <t>01.03</t>
  </si>
  <si>
    <t>04</t>
  </si>
  <si>
    <t>31.02.02</t>
  </si>
  <si>
    <t>31.02.03</t>
  </si>
  <si>
    <t>32</t>
  </si>
  <si>
    <t>32.01</t>
  </si>
  <si>
    <t>31</t>
  </si>
  <si>
    <t>31.02</t>
  </si>
  <si>
    <t>28.04</t>
  </si>
  <si>
    <t>28.03</t>
  </si>
  <si>
    <t>Matafuego a base de polvo químico, ABC 5 Kg, provisión y montaje</t>
  </si>
  <si>
    <t>06</t>
  </si>
  <si>
    <t>CUBIERTAS</t>
  </si>
  <si>
    <t>CARPINTERÍA METÁLICA Y HERRERÍA</t>
  </si>
  <si>
    <t>22.05</t>
  </si>
  <si>
    <t>22.07</t>
  </si>
  <si>
    <t>23.04</t>
  </si>
  <si>
    <t>Depósito de materiales, estructura de madera, cubierta y paredes de chapa ondulada usada</t>
  </si>
  <si>
    <t>CONTRAPISOS</t>
  </si>
  <si>
    <t>Barniz sintético para carpintería de madera, comprende acondicionamiento de la base, una mano de barniceta y dos manos de terminación</t>
  </si>
  <si>
    <t>SEGURIDAD e HIGIENE</t>
  </si>
  <si>
    <t>Seguridad e Higiene</t>
  </si>
  <si>
    <t>Cañerías y accesorios de hierro negro con protección epoxi ø 0,019 m</t>
  </si>
  <si>
    <t>Tabique simple de placa de roca de yeso, espesor 12,5 mm, estructura de chapa galvanizada Nº 24; montantes de 69 mm cada 48 cm; solera inferior y superior de 70 mm, una placa de 12,5 mm, junta tomada con cinta y masilla. Incluso aislación de lana de vidrio de 50 mm con doble papel Kraft</t>
  </si>
  <si>
    <t>METÁLICAS</t>
  </si>
  <si>
    <t>06.01</t>
  </si>
  <si>
    <t>08.01</t>
  </si>
  <si>
    <t>05.01</t>
  </si>
  <si>
    <t>03</t>
  </si>
  <si>
    <t>PUERTAS</t>
  </si>
  <si>
    <t>Incidencia porcentual</t>
  </si>
  <si>
    <t>05</t>
  </si>
  <si>
    <t>Disyuntor diferencial bipolar 2x25 A 30 mA ID  sistema Multi 9, "Merlin Gerin" o similar equivalente</t>
  </si>
  <si>
    <t>DEMOLICIONES</t>
  </si>
  <si>
    <t>16.04</t>
  </si>
  <si>
    <t>17.01</t>
  </si>
  <si>
    <t>CIELORRASOS</t>
  </si>
  <si>
    <t>Revoque interior completo, grueso y fino a la cal terminado a fieltro. 20 litros de mortero ¼:1:4 y 5 litros de mortero 1:2</t>
  </si>
  <si>
    <t>m²</t>
  </si>
  <si>
    <t>OBRAS VARIAS</t>
  </si>
  <si>
    <t>PINTURA</t>
  </si>
  <si>
    <t>Cant.</t>
  </si>
  <si>
    <t>Unid.</t>
  </si>
  <si>
    <t>28.03.03</t>
  </si>
  <si>
    <t>Matafuego a base de polvo químico, K  2,5 Kg, provisión y montaje</t>
  </si>
  <si>
    <t>22.02.03</t>
  </si>
  <si>
    <t>22.11.05</t>
  </si>
  <si>
    <t>22.11.10</t>
  </si>
  <si>
    <t>Cartel tipo Led  "Salida", Gammasonic o similar equivalente</t>
  </si>
  <si>
    <t>Bandeja perforada 150x50x3000 mm</t>
  </si>
  <si>
    <t>26.02.04</t>
  </si>
  <si>
    <t>Split frío-calor modelo Waira 6000 kcal/h de Surrey o similar equivalente</t>
  </si>
  <si>
    <t>Jabalina de cobre ¾"x3,00 m, incluso cable de 16 mm², morceto y conexiones</t>
  </si>
  <si>
    <t>Interruptor termomagnético bipolar 2x10 A 10 kA "C" C60N, "Merlin Gerin" o similar equivalente</t>
  </si>
  <si>
    <t>Interruptor termomagnético bipolar 2x16 A 10 kA "C" C60N, "Merlin Gerin" o similar equivalente</t>
  </si>
  <si>
    <t>Expediente:</t>
  </si>
  <si>
    <t>Demolición de contrapiso de hormigón de cascote. Espesor 0,12 m. Incluso retiro de material de demolición</t>
  </si>
  <si>
    <t xml:space="preserve"> </t>
  </si>
  <si>
    <t>Esmalte sintético para carpintería metálica y herrería, comprende acondicionamiento de la base, una mano de convertidor o antióxido, una mano de fijador al aguarrás y dos manos de terminación</t>
  </si>
  <si>
    <t>23.02.05</t>
  </si>
  <si>
    <t>23.02.06</t>
  </si>
  <si>
    <t>Excavación manual para bases de columnas, comprende cava, paleo al borde, posterior relleno y compactación final</t>
  </si>
  <si>
    <t>Piso de hormigón estriado con alisado de bordes, incluso malla 15 x 15 cm Ø 4,2mm y hormigón tipo H17.</t>
  </si>
  <si>
    <t xml:space="preserve">Instalación de boca de audio </t>
  </si>
  <si>
    <t>22.03.05</t>
  </si>
  <si>
    <t>22.07.02</t>
  </si>
  <si>
    <t>23.01.11</t>
  </si>
  <si>
    <t>23.01.12</t>
  </si>
  <si>
    <t>23.03.05</t>
  </si>
  <si>
    <t xml:space="preserve">Capa aisladora horizontal doble, con mortero de cemento 1:3 con agregado de material hidrófugo (10%) en el agua de amasado, tipo cajón, espesor 2 cm </t>
  </si>
  <si>
    <t>02.10</t>
  </si>
  <si>
    <t>03.01.10</t>
  </si>
  <si>
    <t>04.01.02</t>
  </si>
  <si>
    <t>06.01.01</t>
  </si>
  <si>
    <t>07.02.02</t>
  </si>
  <si>
    <t>08.01.04</t>
  </si>
  <si>
    <t>08.02.01</t>
  </si>
  <si>
    <t>11.01.01</t>
  </si>
  <si>
    <t>12.10.04</t>
  </si>
  <si>
    <t>12.10.06</t>
  </si>
  <si>
    <t>19.01.01</t>
  </si>
  <si>
    <t>19.02.01</t>
  </si>
  <si>
    <t>19.02.02</t>
  </si>
  <si>
    <t>19.02.03</t>
  </si>
  <si>
    <t>23.01.25</t>
  </si>
  <si>
    <t>Instalación de boca de video</t>
  </si>
  <si>
    <t>19.02.04</t>
  </si>
  <si>
    <t>19.02.05</t>
  </si>
  <si>
    <t>19.02.06</t>
  </si>
  <si>
    <t>Tendido de cable de 4x16 mm²</t>
  </si>
  <si>
    <t>16.04.01</t>
  </si>
  <si>
    <t>16.04.02</t>
  </si>
  <si>
    <t>Colector de tanque de reserva de agua, incluye cañerías y accesorios de polipropileno para uniones por termofusión, llaves esféricas y válvulas de limpieza</t>
  </si>
  <si>
    <t>Instalación de boca de datos completa, formada por conducción en pisocanal, incluso accesorios, cableado UTP categoria 6. Contemplando sobre excedente de al menos 1,50 metros de longitud y rematando en una ficha macho RJ45 para su conexionado</t>
  </si>
  <si>
    <t xml:space="preserve">Zapata corrida y/o viga de fundación. Hormigón elaborado H-25, acero ADN 420 cunatía media 150 kg/m³ </t>
  </si>
  <si>
    <t>Columnas. Hormigón elaborado H-25, acero ADN 420 cuantía media 95 kg/m³ (Incluso tensores de vigas)</t>
  </si>
  <si>
    <t>Troncos de columnas. Hormigón elaborado H-25, acero ADN 420 cuantía media 95 kg/m³</t>
  </si>
  <si>
    <t>Bases aisladas. Hormigón elaborado H-25, acero ADN 420, cuantía media 60 kg/m³</t>
  </si>
  <si>
    <t>19.01.03</t>
  </si>
  <si>
    <t>19.01.04</t>
  </si>
  <si>
    <t>19.01.05</t>
  </si>
  <si>
    <t>Pilotines diámetro 0,20/0,30 m. Hormigón elaborado H-25, acero ADN 420 cuantía media 60 kg/m³</t>
  </si>
  <si>
    <t>Boca para Sirena</t>
  </si>
  <si>
    <t>Boca para Pulsador</t>
  </si>
  <si>
    <t>Artefacto de iluminacion  "INDUS"  Lucciola o similar equivalente</t>
  </si>
  <si>
    <t>CHAPA</t>
  </si>
  <si>
    <t>19.04.04</t>
  </si>
  <si>
    <t>22.05.07</t>
  </si>
  <si>
    <t>22.05.08</t>
  </si>
  <si>
    <t>MESADAS</t>
  </si>
  <si>
    <t>31.02.01</t>
  </si>
  <si>
    <t>31.02.04</t>
  </si>
  <si>
    <t>31.02.05</t>
  </si>
  <si>
    <t>Interruptor termomagnético bipolar 2x20 A 10 kA "C" C60N, "Merlin Gerin" o similar equivalente</t>
  </si>
  <si>
    <t>Relleno y compactación con aporte de suelo seleccionado Compactación mecánica en capas de 0,20 máximo, incluso riego y terminación con vibrador</t>
  </si>
  <si>
    <t>Piso ferrocementicio, espesor medio 13 cm de hormigón H-21, incluso film de polietileno 200mic y malla electrosoldada de 15x15 cm, e incorporación de endurecedores no metálicos.</t>
  </si>
  <si>
    <t>REJILLAS</t>
  </si>
  <si>
    <t>EXTINTORES</t>
  </si>
  <si>
    <t>ALUMINIO</t>
  </si>
  <si>
    <t>Retiro de arboles existentes</t>
  </si>
  <si>
    <t>Excavación para pilotines diám 0,25 m. Profundidad 2,00 m</t>
  </si>
  <si>
    <t>Contrapiso de cascote empastado y apisonado, sobre terreno natural, espesor 14 cm, mortero ¼:1:3:6, incluso film de polietileno 200 mic</t>
  </si>
  <si>
    <t>Laca para cielorraso de hormigón visto</t>
  </si>
  <si>
    <t>Revestimiento de cerámico blanco mate 20x20 cm, colocación con adhesivo plástico a junta recta, sellada con pastina al tono. Incluso terminación varilla de aluminio.</t>
  </si>
  <si>
    <t>Extractor Aire Industrial Emv Helicoidal Ø 52 Trifasico 380v 1400 Rpm</t>
  </si>
  <si>
    <t>Artefacto de iluminacion "NUOVO" de Lucciola o similar equivalente</t>
  </si>
  <si>
    <t>Instalación de boca para sensores multidetector. Calor, humo y gas</t>
  </si>
  <si>
    <t>Termotanque de alta recuperación 50 litros / 3400kcal</t>
  </si>
  <si>
    <t>Artefacto de iluminacion cabezal "LUKKA" de Lucciola o similar equivalente</t>
  </si>
  <si>
    <t>Cámara inspección 0,40 x 0,40 m</t>
  </si>
  <si>
    <t>Gárgola de hormigón premoldeado 22x30</t>
  </si>
  <si>
    <t>Rejila de hierro ángulo 7/8" x 1/8" y marco de hierro ángulo 1" x 1/8".</t>
  </si>
  <si>
    <t>Extracción y recolocación de banco de hormigón premoldeado Conjunto Camping</t>
  </si>
  <si>
    <t>Entrepiso sin vigas. Hormigón elaborado H-25, acero ADN 420 cuantía media 100 kg/m³</t>
  </si>
  <si>
    <t xml:space="preserve">Bloque calado de hormigón premoldeado, 40x40 cm. </t>
  </si>
  <si>
    <t>Mampostería de ladrillo hueco doble muro 20x18x33 cm, asentados ocn mortero de cal reforzada  ¼:1:3.</t>
  </si>
  <si>
    <t>PISOS DE HORMIGÓN PREMOLDEADO</t>
  </si>
  <si>
    <t>Zócalo granítico, base gris 10x30 cm. Mortero 1:1:5, idem piso</t>
  </si>
  <si>
    <t>Campana de cocina, conformada por estructura de chapa plegada N°16, tiraje de chapa plegada N°16 y remate con "sombrero chino" antiviento de chapa galvanizada. Incluso fijaciones, abulonada en las tres caras de contacto con mampostería, y uniones electrosoldadas reforzadas entre sí, sellado con silicona o masilla de alta temperatura en las juntas.</t>
  </si>
  <si>
    <t>Artefacto de iluminacion  "BOLLARD" de Lucciola o similar equivalente</t>
  </si>
  <si>
    <t>Obra: BUFFET FACULTAD DE ARTES - UNLP</t>
  </si>
  <si>
    <t>Grupo Urbano Centro / ex Distrito. Calle 9 e/62 y 63</t>
  </si>
  <si>
    <t>BARANDAS, BALCONES, PASAMANOS, CUPERTINAS Y BABETAS</t>
  </si>
  <si>
    <t>Babeta de dilatación de chapa de hierro galvanizado, prepintada, Nº 25, desarrollo mínimo 20 cm, atornillada y sellada.</t>
  </si>
  <si>
    <t>Cartel de obra, de 2,00x4,00m, en Tejido de poliéster con recubrimiento de PVC, marco de pino eliotis de 2"x4", bastidores de 1"x2", incluye iluminación, el modelo con texto e imágenes será facilitado por parte de esta secretaria, no así su ploteo, montaje y ejecución</t>
  </si>
  <si>
    <r>
      <rPr>
        <b/>
        <sz val="9"/>
        <rFont val="Arial"/>
        <family val="2"/>
      </rPr>
      <t>H01 - 3,70 x 2,90 m.</t>
    </r>
    <r>
      <rPr>
        <sz val="9"/>
        <rFont val="Arial"/>
        <family val="2"/>
      </rPr>
      <t xml:space="preserve"> Carpintería metálica formada por cuatro hojas de chapa plegada Nº16, y cuatro paños fijos, marco de chapa plegada Nº 16. Tubo estructural 50x50 y tubo estructural 100x100. Cristal DVH laminado de seguridad según cálculo.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</si>
  <si>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H02 - 3,70 x 2,90 m.</t>
    </r>
    <r>
      <rPr>
        <sz val="9"/>
        <rFont val="Arial"/>
        <family val="2"/>
      </rPr>
      <t xml:space="preserve"> Carpintería metálica formada por cuatro hojas de chapa plegada Nº16, y cuatro paños fijos, marco de chapa plegada Nº 16. Tubo estructural 50x50 y tubo estructural 100x100. Cristal DVH laminado de seguridad según cálculo.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</si>
  <si>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H03 - 1,00 x 2,45 m.</t>
    </r>
    <r>
      <rPr>
        <sz val="9"/>
        <rFont val="Arial"/>
        <family val="2"/>
      </rPr>
      <t xml:space="preserve"> Carpintería metálica formada por una hoja de abrir en chapa lisa plegada en ambas caras. Incluso herrajes, tres bisagras a munición reforzadas por hoja, cerradura de seguridad y barral antipánico interior.</t>
    </r>
  </si>
  <si>
    <r>
      <rPr>
        <b/>
        <sz val="9"/>
        <rFont val="Arial"/>
        <family val="2"/>
      </rPr>
      <t>H05 - 1,45 x 2,40 m.</t>
    </r>
    <r>
      <rPr>
        <sz val="9"/>
        <rFont val="Arial"/>
        <family val="2"/>
      </rPr>
      <t xml:space="preserve"> Carpintería metálica formada por marco de hierro ángulo 1"x3/8", un paño fijo DVH laminado de seguridad según cálculo. Uniones de bastidor de hierro ángulo eletrosoldado y sellador de silicona vidio con vidrio.</t>
    </r>
  </si>
  <si>
    <r>
      <rPr>
        <b/>
        <sz val="9"/>
        <rFont val="Arial"/>
        <family val="2"/>
      </rPr>
      <t>H06 - 0,23 x 2,40 m.</t>
    </r>
    <r>
      <rPr>
        <sz val="9"/>
        <rFont val="Arial"/>
        <family val="2"/>
      </rPr>
      <t xml:space="preserve"> Carpintería metálica formada por marco de hierro ángulo 1"x3/8", un paño fijo DVH laminado de seguridad según cálculo. Uniones de bastidor de hierro ángulo eletrosoldado y sellador de silicona vidio con vidrio.</t>
    </r>
  </si>
  <si>
    <r>
      <rPr>
        <b/>
        <sz val="9"/>
        <rFont val="Arial"/>
        <family val="2"/>
      </rPr>
      <t>CA01 -  4,20 x 2,90 m</t>
    </r>
    <r>
      <rPr>
        <sz val="9"/>
        <rFont val="Arial"/>
        <family val="2"/>
      </rPr>
      <t>. Carpintería formada por tres hojas de empuje y tres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</si>
  <si>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CA02 -  1,75 x 0,45 m</t>
    </r>
    <r>
      <rPr>
        <sz val="9"/>
        <rFont val="Arial"/>
        <family val="2"/>
      </rPr>
      <t>. Carpintería formada un paño fijo, premarco y marco de aluminio línea Módena o similar equivalente. Incluso cristal DVH laminado de seguridad según cálculo.</t>
    </r>
  </si>
  <si>
    <r>
      <rPr>
        <b/>
        <sz val="9"/>
        <rFont val="Arial"/>
        <family val="2"/>
      </rPr>
      <t>CA03 -  3,05 x 2,90 m</t>
    </r>
    <r>
      <rPr>
        <sz val="9"/>
        <rFont val="Arial"/>
        <family val="2"/>
      </rPr>
      <t>. Carpintería formada por dos hojas de empuje y dos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</si>
  <si>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CA04 -  6,05 x 2,90 m</t>
    </r>
    <r>
      <rPr>
        <sz val="9"/>
        <rFont val="Arial"/>
        <family val="2"/>
      </rPr>
      <t>. Carpintería formada por cuatro hojas de empuje y cuatro paños fijos inferiores, premarco y marco de aluminio línea Módena o similar equivalente. Tubo estructural 50x50 y tubo estructural 100x100. Incluso cristal DVH laminado de seguridad según cálculo.</t>
    </r>
  </si>
  <si>
    <r>
      <rPr>
        <b/>
        <sz val="9"/>
        <rFont val="Arial"/>
        <family val="2"/>
      </rPr>
      <t>CA05 -  1,00 x 2,90 m</t>
    </r>
    <r>
      <rPr>
        <sz val="9"/>
        <rFont val="Arial"/>
        <family val="2"/>
      </rPr>
      <t>. Carpintería formada por una hoja de empuje y un paño fijo inferior, premarco y marco de aluminio línea Módena o similar equivalente. Incluso cristal DVH laminado de seguridad según cálculo.</t>
    </r>
  </si>
  <si>
    <r>
      <rPr>
        <b/>
        <sz val="9"/>
        <rFont val="Arial"/>
        <family val="2"/>
      </rPr>
      <t>CA06 -  1,90 x 0,45 m</t>
    </r>
    <r>
      <rPr>
        <sz val="9"/>
        <rFont val="Arial"/>
        <family val="2"/>
      </rPr>
      <t>. Carpintería formada por dos hojas de empuje, premarco y marco de aluminio línea Módena o similar equivalente. Tubo estructural 100x100. Incluso cristal DVH laminado de seguridad según cálculo.</t>
    </r>
  </si>
  <si>
    <r>
      <rPr>
        <b/>
        <sz val="9"/>
        <rFont val="Arial"/>
        <family val="2"/>
      </rPr>
      <t>CC01 - 0,95 x 2,45 m. -</t>
    </r>
    <r>
      <rPr>
        <sz val="9"/>
        <rFont val="Arial"/>
        <family val="2"/>
      </rPr>
      <t xml:space="preserve"> Carpintería combinada formada por una hoja de abrir, estructura bastidor y armado interior de listones de madera maciza, tipo nido de abeja enchapada en cedro. Marco de chapa plegada Nº 14. Incluso herrajes, tres bisagras a munición reforzadas por hoja, cerradura de seguridad, manijas y bocallaves del tipo pesado bronce platil.</t>
    </r>
  </si>
  <si>
    <r>
      <rPr>
        <b/>
        <sz val="9"/>
        <rFont val="Arial"/>
        <family val="2"/>
      </rPr>
      <t xml:space="preserve">M01 - 4,67 x 0,70 m - </t>
    </r>
    <r>
      <rPr>
        <sz val="9"/>
        <rFont val="Arial"/>
        <family val="2"/>
      </rPr>
      <t>Mesada modular de granito gris mara 2 cm con traforo, estructura metálica de tubo cuadrado de acero inoxidable 40x40 e:2mm. Zócalo h:10cm. Incluso regatón plástico en cada pata, pileta de acero inoxidable Jhonson Luxor SI85A, y grifería Newport FV  o similar equivalente.</t>
    </r>
  </si>
  <si>
    <r>
      <rPr>
        <b/>
        <sz val="9"/>
        <rFont val="Arial"/>
        <family val="2"/>
      </rPr>
      <t xml:space="preserve">M02 - 2,40 x 1,10 m - </t>
    </r>
    <r>
      <rPr>
        <sz val="9"/>
        <rFont val="Arial"/>
        <family val="2"/>
      </rPr>
      <t xml:space="preserve">Mesada modular de granito gris mara 2 cm, estructura metálica de tubo cuadrado de acero inoxidable 40x40 e:2mm. Incluso regatón plástico en cada pata. </t>
    </r>
  </si>
  <si>
    <r>
      <rPr>
        <b/>
        <sz val="9"/>
        <rFont val="Arial"/>
        <family val="2"/>
      </rPr>
      <t xml:space="preserve">M03 - 1,20 x 0,40 m - </t>
    </r>
    <r>
      <rPr>
        <sz val="9"/>
        <rFont val="Arial"/>
        <family val="2"/>
      </rPr>
      <t xml:space="preserve">Mesada modular de granito gris mara 2 cm. Zócalo h:10cm. Estructura metálica de tubo cuadrado de acero inoxidable 40x40 e:2mm. Incluso regatón plástico en cada pata. </t>
    </r>
  </si>
  <si>
    <r>
      <rPr>
        <b/>
        <sz val="9"/>
        <rFont val="Arial"/>
        <family val="2"/>
      </rPr>
      <t xml:space="preserve">M04 - 6,48 m - </t>
    </r>
    <r>
      <rPr>
        <sz val="9"/>
        <rFont val="Arial"/>
        <family val="2"/>
      </rPr>
      <t xml:space="preserve">Mesada de atención al público de granito gris mara 2 cm y MDF. Estructura metálica de tubo cuadrado de acero inoxidable 40x40 e:2mm, y ménsulas de apoyo. Incluso regatón plástico en cada pata, revestimiento WPC, tapa móvil con bisagra y nicho para exihibición de productos realizado en policarbonato compacto 3mm. </t>
    </r>
  </si>
  <si>
    <r>
      <rPr>
        <b/>
        <sz val="9"/>
        <rFont val="Arial"/>
        <family val="2"/>
      </rPr>
      <t xml:space="preserve">M05 - 6,05 x 0,40 m - </t>
    </r>
    <r>
      <rPr>
        <sz val="9"/>
        <rFont val="Arial"/>
        <family val="2"/>
      </rPr>
      <t xml:space="preserve">Mesada modular de granito gris mara 2 cm, estructura metálica de tubo cuadrado de acero inoxidable 40x40 e:2mm. Incluso regatón plástico en cada pata. </t>
    </r>
  </si>
  <si>
    <r>
      <t>Importa el presente presupuesto la suma de:</t>
    </r>
    <r>
      <rPr>
        <b/>
        <sz val="9"/>
        <rFont val="Arial"/>
        <family val="2"/>
      </rPr>
      <t xml:space="preserve"> TRESCIENTOS NOVENTA Y CUATRO MILLONES OCHOCIENTOS OCHENTA Y SIETE MIL TRESCIENTOS VEINTITRES CON 00/100.</t>
    </r>
  </si>
  <si>
    <t>Piso de mosaico granítico, base gris 30x30/25x25 cm. Mortero ¼:1:3. Incluso pulido lustrado a plomo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</si>
</sst>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 &quot;$&quot;\ * #,##0.00_ ;_ &quot;$&quot;\ * \-#,##0.00_ ;_ &quot;$&quot;\ * &quot;-&quot;??_ ;_ @_ "/>
    <numFmt numFmtId="168" formatCode="0.000"/>
    <numFmt numFmtId="170" formatCode="#,##0.00_ ;\-#,##0.00\ "/>
  </numFmts>
  <fonts count="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6"/>
      <name val="Marlett"/>
      <charset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9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 applyProtection="1">
      <alignment horizontal="left"/>
      <protection locked="0"/>
    </xf>
    <xf numFmtId="0" fontId="2" fillId="0" borderId="1" xfId="0" applyFont="1" applyBorder="1" applyAlignment="1"/>
    <xf numFmtId="10" fontId="2" fillId="0" borderId="2" xfId="0" applyNumberFormat="1" applyFont="1" applyFill="1" applyBorder="1" applyAlignment="1"/>
    <xf numFmtId="164" fontId="4" fillId="3" borderId="1" xfId="0" applyNumberFormat="1" applyFont="1" applyFill="1" applyBorder="1" applyAlignment="1" applyProtection="1">
      <alignment horizontal="left"/>
      <protection locked="0"/>
    </xf>
    <xf numFmtId="10" fontId="4" fillId="3" borderId="1" xfId="0" applyNumberFormat="1" applyFont="1" applyFill="1" applyBorder="1" applyAlignment="1"/>
    <xf numFmtId="0" fontId="2" fillId="0" borderId="4" xfId="0" applyFont="1" applyBorder="1" applyAlignment="1"/>
    <xf numFmtId="49" fontId="4" fillId="0" borderId="0" xfId="0" applyNumberFormat="1" applyFont="1" applyFill="1" applyBorder="1" applyAlignment="1" applyProtection="1">
      <alignment horizontal="left" vertical="top" indent="1"/>
      <protection locked="0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0" fontId="4" fillId="0" borderId="1" xfId="0" applyNumberFormat="1" applyFont="1" applyFill="1" applyBorder="1" applyAlignment="1" applyProtection="1">
      <alignment horizontal="center" shrinkToFit="1"/>
      <protection locked="0"/>
    </xf>
    <xf numFmtId="2" fontId="4" fillId="0" borderId="1" xfId="0" applyNumberFormat="1" applyFont="1" applyFill="1" applyBorder="1" applyAlignment="1" applyProtection="1">
      <alignment horizontal="center" shrinkToFi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168" fontId="4" fillId="0" borderId="1" xfId="0" applyNumberFormat="1" applyFont="1" applyFill="1" applyBorder="1" applyAlignment="1" applyProtection="1">
      <alignment horizontal="center"/>
      <protection locked="0"/>
    </xf>
    <xf numFmtId="168" fontId="4" fillId="0" borderId="1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Border="1" applyAlignment="1">
      <alignment horizontal="right"/>
    </xf>
    <xf numFmtId="4" fontId="2" fillId="0" borderId="0" xfId="0" applyNumberFormat="1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49" fontId="2" fillId="0" borderId="7" xfId="0" applyNumberFormat="1" applyFont="1" applyFill="1" applyBorder="1" applyAlignment="1" applyProtection="1">
      <alignment horizontal="left" vertical="top" indent="1"/>
      <protection locked="0"/>
    </xf>
    <xf numFmtId="0" fontId="2" fillId="0" borderId="8" xfId="0" applyFont="1" applyBorder="1" applyAlignment="1"/>
    <xf numFmtId="49" fontId="4" fillId="0" borderId="7" xfId="0" applyNumberFormat="1" applyFont="1" applyFill="1" applyBorder="1" applyAlignment="1" applyProtection="1">
      <alignment horizontal="left" vertical="top" indent="1"/>
      <protection locked="0"/>
    </xf>
    <xf numFmtId="49" fontId="4" fillId="0" borderId="9" xfId="0" applyNumberFormat="1" applyFont="1" applyFill="1" applyBorder="1" applyAlignment="1" applyProtection="1">
      <alignment horizontal="left" vertical="top" indent="1"/>
      <protection locked="0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/>
    <xf numFmtId="0" fontId="4" fillId="3" borderId="3" xfId="0" applyNumberFormat="1" applyFont="1" applyFill="1" applyBorder="1" applyAlignment="1" applyProtection="1">
      <alignment vertical="top"/>
      <protection locked="0"/>
    </xf>
    <xf numFmtId="0" fontId="4" fillId="3" borderId="12" xfId="0" applyNumberFormat="1" applyFont="1" applyFill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/>
    </xf>
    <xf numFmtId="4" fontId="2" fillId="0" borderId="11" xfId="0" applyNumberFormat="1" applyFont="1" applyBorder="1" applyAlignment="1">
      <alignment horizontal="right" indent="1"/>
    </xf>
    <xf numFmtId="164" fontId="2" fillId="0" borderId="1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/>
    <xf numFmtId="0" fontId="2" fillId="0" borderId="5" xfId="0" applyNumberFormat="1" applyFont="1" applyFill="1" applyBorder="1" applyAlignment="1" applyProtection="1">
      <alignment horizontal="left" vertical="top" indent="1"/>
      <protection locked="0"/>
    </xf>
    <xf numFmtId="164" fontId="2" fillId="0" borderId="1" xfId="0" applyNumberFormat="1" applyFont="1" applyFill="1" applyBorder="1" applyAlignment="1" applyProtection="1">
      <protection locked="0"/>
    </xf>
    <xf numFmtId="0" fontId="2" fillId="3" borderId="4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 applyProtection="1">
      <alignment horizontal="left"/>
      <protection locked="0"/>
    </xf>
    <xf numFmtId="1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 applyProtection="1">
      <alignment vertical="top"/>
      <protection locked="0"/>
    </xf>
    <xf numFmtId="49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17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49" fontId="4" fillId="3" borderId="1" xfId="0" quotePrefix="1" applyNumberFormat="1" applyFont="1" applyFill="1" applyBorder="1" applyAlignment="1" applyProtection="1">
      <alignment horizontal="left" vertical="top" wrapText="1" indent="1"/>
      <protection locked="0"/>
    </xf>
    <xf numFmtId="49" fontId="4" fillId="3" borderId="1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2" xfId="0" applyNumberFormat="1" applyFont="1" applyBorder="1" applyAlignment="1">
      <alignment horizontal="left" vertical="top" wrapText="1" indent="1"/>
    </xf>
    <xf numFmtId="164" fontId="2" fillId="3" borderId="4" xfId="0" applyNumberFormat="1" applyFont="1" applyFill="1" applyBorder="1" applyAlignment="1">
      <alignment vertical="top"/>
    </xf>
    <xf numFmtId="164" fontId="4" fillId="3" borderId="4" xfId="0" applyNumberFormat="1" applyFont="1" applyFill="1" applyBorder="1" applyAlignment="1" applyProtection="1">
      <alignment vertical="top"/>
      <protection locked="0"/>
    </xf>
    <xf numFmtId="164" fontId="2" fillId="0" borderId="1" xfId="0" applyNumberFormat="1" applyFont="1" applyFill="1" applyBorder="1" applyAlignment="1" applyProtection="1">
      <alignment vertical="top"/>
      <protection locked="0"/>
    </xf>
    <xf numFmtId="0" fontId="2" fillId="0" borderId="1" xfId="0" applyNumberFormat="1" applyFont="1" applyFill="1" applyBorder="1" applyAlignment="1" applyProtection="1">
      <protection locked="0"/>
    </xf>
    <xf numFmtId="164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2" borderId="1" xfId="0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vertical="top"/>
      <protection locked="0"/>
    </xf>
    <xf numFmtId="164" fontId="2" fillId="0" borderId="5" xfId="0" applyNumberFormat="1" applyFont="1" applyFill="1" applyBorder="1" applyAlignment="1" applyProtection="1">
      <alignment vertical="top"/>
      <protection locked="0"/>
    </xf>
    <xf numFmtId="0" fontId="2" fillId="0" borderId="0" xfId="0" applyFont="1" applyBorder="1"/>
    <xf numFmtId="0" fontId="2" fillId="2" borderId="5" xfId="0" applyNumberFormat="1" applyFont="1" applyFill="1" applyBorder="1" applyAlignment="1" applyProtection="1">
      <alignment horizontal="center" wrapText="1"/>
      <protection locked="0"/>
    </xf>
    <xf numFmtId="4" fontId="2" fillId="2" borderId="5" xfId="0" applyNumberFormat="1" applyFont="1" applyFill="1" applyBorder="1" applyAlignment="1" applyProtection="1">
      <alignment horizontal="right" indent="1"/>
      <protection locked="0"/>
    </xf>
    <xf numFmtId="170" fontId="2" fillId="0" borderId="5" xfId="0" applyNumberFormat="1" applyFont="1" applyFill="1" applyBorder="1" applyAlignment="1" applyProtection="1">
      <alignment horizontal="right" vertical="top"/>
      <protection locked="0"/>
    </xf>
    <xf numFmtId="0" fontId="4" fillId="3" borderId="4" xfId="0" applyNumberFormat="1" applyFont="1" applyFill="1" applyBorder="1" applyAlignment="1" applyProtection="1">
      <alignment horizontal="center" vertical="top"/>
      <protection locked="0"/>
    </xf>
    <xf numFmtId="0" fontId="4" fillId="3" borderId="4" xfId="0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Border="1" applyAlignment="1">
      <alignment horizontal="right" vertical="top" wrapText="1" indent="1"/>
    </xf>
    <xf numFmtId="0" fontId="4" fillId="0" borderId="13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vertical="top" indent="1"/>
    </xf>
    <xf numFmtId="49" fontId="2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left" indent="1"/>
    </xf>
    <xf numFmtId="164" fontId="5" fillId="0" borderId="5" xfId="0" applyNumberFormat="1" applyFont="1" applyFill="1" applyBorder="1" applyAlignment="1" applyProtection="1">
      <protection locked="0"/>
    </xf>
    <xf numFmtId="164" fontId="2" fillId="2" borderId="5" xfId="0" applyNumberFormat="1" applyFont="1" applyFill="1" applyBorder="1" applyAlignment="1" applyProtection="1">
      <alignment horizontal="left"/>
      <protection locked="0"/>
    </xf>
    <xf numFmtId="10" fontId="2" fillId="0" borderId="5" xfId="0" applyNumberFormat="1" applyFont="1" applyFill="1" applyBorder="1" applyAlignment="1"/>
    <xf numFmtId="49" fontId="2" fillId="0" borderId="14" xfId="0" applyNumberFormat="1" applyFont="1" applyFill="1" applyBorder="1" applyAlignment="1" applyProtection="1">
      <alignment horizontal="left" vertical="top" wrapText="1" indent="1"/>
      <protection locked="0"/>
    </xf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164" fontId="2" fillId="0" borderId="14" xfId="0" applyNumberFormat="1" applyFont="1" applyBorder="1" applyAlignment="1"/>
    <xf numFmtId="0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164" fontId="2" fillId="0" borderId="5" xfId="0" applyNumberFormat="1" applyFont="1" applyFill="1" applyBorder="1" applyAlignment="1">
      <alignment vertical="top"/>
    </xf>
    <xf numFmtId="164" fontId="4" fillId="0" borderId="5" xfId="0" applyNumberFormat="1" applyFont="1" applyFill="1" applyBorder="1" applyAlignment="1" applyProtection="1">
      <alignment horizontal="left"/>
      <protection locked="0"/>
    </xf>
    <xf numFmtId="49" fontId="2" fillId="0" borderId="5" xfId="0" applyNumberFormat="1" applyFont="1" applyBorder="1" applyAlignment="1">
      <alignment horizontal="left" vertical="top" wrapText="1" indent="1"/>
    </xf>
    <xf numFmtId="164" fontId="2" fillId="0" borderId="5" xfId="0" applyNumberFormat="1" applyFont="1" applyFill="1" applyBorder="1" applyAlignment="1" applyProtection="1">
      <protection locked="0"/>
    </xf>
    <xf numFmtId="164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5" xfId="0" applyNumberFormat="1" applyFont="1" applyFill="1" applyBorder="1" applyAlignment="1" applyProtection="1">
      <alignment horizontal="center"/>
      <protection locked="0"/>
    </xf>
    <xf numFmtId="0" fontId="4" fillId="3" borderId="3" xfId="0" applyNumberFormat="1" applyFont="1" applyFill="1" applyBorder="1" applyAlignment="1" applyProtection="1">
      <alignment horizontal="left" vertical="top" wrapText="1"/>
      <protection locked="0"/>
    </xf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164" fontId="2" fillId="3" borderId="12" xfId="0" applyNumberFormat="1" applyFont="1" applyFill="1" applyBorder="1" applyAlignment="1" applyProtection="1">
      <alignment horizontal="left"/>
      <protection locked="0"/>
    </xf>
    <xf numFmtId="49" fontId="2" fillId="3" borderId="3" xfId="0" applyNumberFormat="1" applyFont="1" applyFill="1" applyBorder="1" applyAlignment="1" applyProtection="1">
      <alignment horizontal="left" vertical="top" wrapText="1" indent="1"/>
      <protection locked="0"/>
    </xf>
    <xf numFmtId="0" fontId="2" fillId="3" borderId="4" xfId="0" applyNumberFormat="1" applyFont="1" applyFill="1" applyBorder="1" applyAlignment="1" applyProtection="1">
      <protection locked="0"/>
    </xf>
    <xf numFmtId="0" fontId="2" fillId="3" borderId="4" xfId="0" applyNumberFormat="1" applyFont="1" applyFill="1" applyBorder="1" applyAlignment="1" applyProtection="1">
      <alignment horizontal="left"/>
      <protection locked="0"/>
    </xf>
    <xf numFmtId="0" fontId="2" fillId="3" borderId="12" xfId="0" applyNumberFormat="1" applyFont="1" applyFill="1" applyBorder="1" applyAlignment="1" applyProtection="1">
      <protection locked="0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0" xfId="0" applyNumberFormat="1" applyFont="1" applyFill="1" applyAlignment="1">
      <alignment horizontal="righ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 applyFill="1" applyBorder="1" applyAlignment="1" applyProtection="1">
      <alignment horizontal="right"/>
    </xf>
    <xf numFmtId="4" fontId="2" fillId="3" borderId="4" xfId="0" applyNumberFormat="1" applyFont="1" applyFill="1" applyBorder="1" applyAlignment="1" applyProtection="1">
      <alignment horizontal="right" indent="1"/>
      <protection locked="0"/>
    </xf>
    <xf numFmtId="4" fontId="2" fillId="0" borderId="1" xfId="0" applyNumberFormat="1" applyFont="1" applyFill="1" applyBorder="1" applyAlignment="1" applyProtection="1">
      <alignment horizontal="right" indent="1"/>
      <protection locked="0"/>
    </xf>
    <xf numFmtId="4" fontId="2" fillId="0" borderId="5" xfId="0" applyNumberFormat="1" applyFont="1" applyFill="1" applyBorder="1" applyAlignment="1" applyProtection="1">
      <alignment horizontal="right" indent="1"/>
      <protection locked="0"/>
    </xf>
    <xf numFmtId="0" fontId="4" fillId="3" borderId="3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center" wrapText="1"/>
      <protection locked="0"/>
    </xf>
    <xf numFmtId="10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/>
    <xf numFmtId="4" fontId="2" fillId="0" borderId="0" xfId="0" applyNumberFormat="1" applyFont="1" applyAlignment="1">
      <alignment horizontal="right"/>
    </xf>
    <xf numFmtId="4" fontId="2" fillId="2" borderId="1" xfId="0" applyNumberFormat="1" applyFont="1" applyFill="1" applyBorder="1" applyAlignment="1" applyProtection="1">
      <alignment horizontal="right" indent="1"/>
      <protection locked="0"/>
    </xf>
    <xf numFmtId="0" fontId="2" fillId="0" borderId="1" xfId="0" applyFont="1" applyFill="1" applyBorder="1" applyAlignment="1">
      <alignment horizontal="left" vertical="top" wrapText="1" indent="1"/>
    </xf>
    <xf numFmtId="0" fontId="4" fillId="0" borderId="7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164" fontId="2" fillId="2" borderId="1" xfId="0" applyNumberFormat="1" applyFont="1" applyFill="1" applyBorder="1" applyAlignment="1" applyProtection="1">
      <protection locked="0"/>
    </xf>
    <xf numFmtId="164" fontId="2" fillId="0" borderId="0" xfId="0" applyNumberFormat="1" applyFont="1" applyAlignment="1">
      <alignment horizontal="right"/>
    </xf>
    <xf numFmtId="0" fontId="2" fillId="4" borderId="1" xfId="0" applyNumberFormat="1" applyFont="1" applyFill="1" applyBorder="1" applyAlignment="1" applyProtection="1">
      <alignment horizontal="left" vertical="top" wrapText="1" indent="1"/>
      <protection locked="0"/>
    </xf>
    <xf numFmtId="10" fontId="2" fillId="0" borderId="0" xfId="0" applyNumberFormat="1" applyFont="1"/>
    <xf numFmtId="4" fontId="2" fillId="0" borderId="8" xfId="0" applyNumberFormat="1" applyFont="1" applyFill="1" applyBorder="1" applyAlignment="1">
      <alignment horizontal="right" indent="1"/>
    </xf>
    <xf numFmtId="164" fontId="2" fillId="0" borderId="0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4" fontId="2" fillId="0" borderId="0" xfId="0" applyNumberFormat="1" applyFont="1"/>
    <xf numFmtId="164" fontId="4" fillId="0" borderId="1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44" fontId="2" fillId="0" borderId="0" xfId="5" applyFont="1"/>
    <xf numFmtId="44" fontId="2" fillId="0" borderId="0" xfId="5" applyFont="1" applyFill="1"/>
    <xf numFmtId="0" fontId="2" fillId="0" borderId="10" xfId="0" applyFont="1" applyBorder="1" applyAlignment="1"/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164" fontId="2" fillId="2" borderId="1" xfId="0" applyNumberFormat="1" applyFont="1" applyFill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 indent="1"/>
    </xf>
    <xf numFmtId="4" fontId="2" fillId="0" borderId="0" xfId="0" applyNumberFormat="1" applyFont="1" applyFill="1"/>
    <xf numFmtId="9" fontId="2" fillId="0" borderId="0" xfId="2" applyFont="1" applyFill="1"/>
    <xf numFmtId="49" fontId="2" fillId="0" borderId="10" xfId="0" applyNumberFormat="1" applyFont="1" applyFill="1" applyBorder="1" applyAlignment="1" applyProtection="1">
      <alignment horizontal="center" vertical="top"/>
      <protection locked="0"/>
    </xf>
    <xf numFmtId="0" fontId="2" fillId="0" borderId="10" xfId="0" applyFont="1" applyBorder="1" applyAlignment="1"/>
    <xf numFmtId="49" fontId="4" fillId="0" borderId="14" xfId="0" applyNumberFormat="1" applyFont="1" applyFill="1" applyBorder="1" applyAlignment="1" applyProtection="1">
      <alignment horizontal="center" vertical="top" shrinkToFit="1"/>
      <protection locked="0"/>
    </xf>
    <xf numFmtId="49" fontId="2" fillId="0" borderId="2" xfId="0" applyNumberFormat="1" applyFont="1" applyBorder="1" applyAlignment="1">
      <alignment horizontal="center" vertical="top" shrinkToFit="1"/>
    </xf>
    <xf numFmtId="0" fontId="4" fillId="0" borderId="14" xfId="0" applyNumberFormat="1" applyFont="1" applyFill="1" applyBorder="1" applyAlignment="1" applyProtection="1">
      <alignment horizontal="left" vertical="top" indent="1" shrinkToFit="1"/>
      <protection locked="0"/>
    </xf>
    <xf numFmtId="0" fontId="2" fillId="0" borderId="2" xfId="0" applyFont="1" applyBorder="1" applyAlignment="1">
      <alignment horizontal="left" vertical="top" indent="1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8" fontId="4" fillId="0" borderId="1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vertical="top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49" fontId="2" fillId="0" borderId="0" xfId="0" applyNumberFormat="1" applyFont="1" applyFill="1" applyBorder="1" applyAlignment="1" applyProtection="1">
      <alignment horizontal="left" indent="1"/>
      <protection locked="0"/>
    </xf>
  </cellXfs>
  <cellStyles count="6">
    <cellStyle name="Moneda" xfId="5" builtinId="4"/>
    <cellStyle name="Moneda 2" xfId="3" xr:uid="{00000000-0005-0000-0000-000001000000}"/>
    <cellStyle name="Normal" xfId="0" builtinId="0"/>
    <cellStyle name="Normal 2" xfId="1" xr:uid="{00000000-0005-0000-0000-000003000000}"/>
    <cellStyle name="Porcentaje" xfId="2" builtinId="5"/>
    <cellStyle name="Porcentual 2" xfId="4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109904</xdr:colOff>
      <xdr:row>0</xdr:row>
      <xdr:rowOff>28683</xdr:rowOff>
    </xdr:from>
    <xdr:to>
      <xdr:col>7</xdr:col>
      <xdr:colOff>820609</xdr:colOff>
      <xdr:row>5</xdr:row>
      <xdr:rowOff>131616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A73262-E667-41AB-B9B1-7071CC3D6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9129" y="28683"/>
          <a:ext cx="710705" cy="864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8DD9A-F447-4508-8BC2-B0EA5F7BE669}">
  <dimension ref="A1:N233"/>
  <sheetViews>
    <sheetView showGridLines="0" tabSelected="1" zoomScaleNormal="100" workbookViewId="0">
      <pane ySplit="10" topLeftCell="A215" activePane="bottomLeft" state="frozen"/>
      <selection pane="bottomLeft" activeCell="B209" sqref="B209"/>
    </sheetView>
  </sheetViews>
  <sheetFormatPr baseColWidth="10" defaultColWidth="11.42578125" defaultRowHeight="12" customHeight="1" x14ac:dyDescent="0.2"/>
  <cols>
    <col min="1" max="1" width="9.85546875" style="71" customWidth="1"/>
    <col min="2" max="2" width="60.28515625" style="72" customWidth="1"/>
    <col min="3" max="3" width="6.7109375" style="1" customWidth="1"/>
    <col min="4" max="4" width="11" style="1" customWidth="1"/>
    <col min="5" max="5" width="15.28515625" style="1" customWidth="1"/>
    <col min="6" max="6" width="16.42578125" style="1" customWidth="1"/>
    <col min="7" max="7" width="16" style="1" customWidth="1"/>
    <col min="8" max="8" width="13.7109375" style="1" customWidth="1"/>
    <col min="9" max="9" width="13.28515625" style="94" customWidth="1"/>
    <col min="10" max="10" width="6.5703125" style="118" customWidth="1"/>
    <col min="11" max="11" width="14.85546875" style="1" bestFit="1" customWidth="1"/>
    <col min="12" max="18" width="11.42578125" style="1"/>
    <col min="19" max="19" width="12.42578125" style="1" bestFit="1" customWidth="1"/>
    <col min="20" max="16384" width="11.42578125" style="1"/>
  </cols>
  <sheetData>
    <row r="1" spans="1:12" ht="12" customHeight="1" x14ac:dyDescent="0.2">
      <c r="A1" s="68" t="s">
        <v>349</v>
      </c>
      <c r="B1" s="69"/>
      <c r="C1" s="18"/>
      <c r="D1" s="18"/>
      <c r="E1" s="18"/>
      <c r="F1" s="18"/>
      <c r="G1" s="19"/>
      <c r="H1" s="19"/>
    </row>
    <row r="2" spans="1:12" ht="12" customHeight="1" x14ac:dyDescent="0.2">
      <c r="A2" s="20"/>
      <c r="B2" s="9"/>
      <c r="C2" s="132"/>
      <c r="D2" s="132"/>
      <c r="E2" s="132"/>
      <c r="F2" s="132"/>
      <c r="G2" s="21"/>
      <c r="H2" s="21"/>
    </row>
    <row r="3" spans="1:12" ht="12" customHeight="1" x14ac:dyDescent="0.2">
      <c r="A3" s="22" t="s">
        <v>348</v>
      </c>
      <c r="B3" s="9"/>
      <c r="C3" s="132"/>
      <c r="D3" s="132"/>
      <c r="E3" s="132"/>
      <c r="F3" s="132"/>
      <c r="G3" s="21"/>
      <c r="H3" s="21"/>
    </row>
    <row r="4" spans="1:12" ht="12" customHeight="1" x14ac:dyDescent="0.2">
      <c r="A4" s="20"/>
      <c r="B4" s="9"/>
      <c r="C4" s="132"/>
      <c r="D4" s="132"/>
      <c r="E4" s="132"/>
      <c r="F4" s="16" t="s">
        <v>174</v>
      </c>
      <c r="G4" s="116"/>
      <c r="H4" s="21"/>
      <c r="L4" s="128"/>
    </row>
    <row r="5" spans="1:12" ht="12" customHeight="1" x14ac:dyDescent="0.2">
      <c r="A5" s="20" t="s">
        <v>263</v>
      </c>
      <c r="B5" s="9"/>
      <c r="C5" s="41">
        <v>45627</v>
      </c>
      <c r="D5" s="132"/>
      <c r="E5" s="132"/>
      <c r="F5" s="16" t="s">
        <v>173</v>
      </c>
      <c r="G5" s="116"/>
      <c r="H5" s="21"/>
    </row>
    <row r="6" spans="1:12" ht="12" customHeight="1" x14ac:dyDescent="0.2">
      <c r="A6" s="23"/>
      <c r="B6" s="24"/>
      <c r="C6" s="130"/>
      <c r="D6" s="130"/>
      <c r="E6" s="130"/>
      <c r="F6" s="25"/>
      <c r="G6" s="31"/>
      <c r="H6" s="26"/>
    </row>
    <row r="7" spans="1:12" ht="3" customHeight="1" x14ac:dyDescent="0.2">
      <c r="A7" s="8"/>
      <c r="B7" s="9"/>
      <c r="C7" s="132"/>
      <c r="D7" s="7"/>
      <c r="E7" s="132"/>
      <c r="F7" s="16"/>
      <c r="G7" s="17"/>
      <c r="H7" s="132"/>
    </row>
    <row r="8" spans="1:12" ht="12" customHeight="1" x14ac:dyDescent="0.2">
      <c r="A8" s="139" t="s">
        <v>179</v>
      </c>
      <c r="B8" s="141" t="s">
        <v>180</v>
      </c>
      <c r="C8" s="143" t="s">
        <v>181</v>
      </c>
      <c r="D8" s="144"/>
      <c r="E8" s="143" t="s">
        <v>182</v>
      </c>
      <c r="F8" s="144"/>
      <c r="G8" s="145"/>
      <c r="H8" s="146" t="s">
        <v>238</v>
      </c>
    </row>
    <row r="9" spans="1:12" ht="12" customHeight="1" x14ac:dyDescent="0.2">
      <c r="A9" s="140"/>
      <c r="B9" s="142"/>
      <c r="C9" s="11" t="s">
        <v>250</v>
      </c>
      <c r="D9" s="12" t="s">
        <v>249</v>
      </c>
      <c r="E9" s="13" t="s">
        <v>183</v>
      </c>
      <c r="F9" s="14" t="s">
        <v>184</v>
      </c>
      <c r="G9" s="15" t="s">
        <v>185</v>
      </c>
      <c r="H9" s="147"/>
    </row>
    <row r="10" spans="1:12" ht="3" customHeight="1" x14ac:dyDescent="0.2">
      <c r="A10" s="137"/>
      <c r="B10" s="138"/>
      <c r="C10" s="138"/>
      <c r="D10" s="138"/>
      <c r="E10" s="138"/>
      <c r="F10" s="138"/>
      <c r="G10" s="138"/>
      <c r="H10" s="138"/>
    </row>
    <row r="11" spans="1:12" ht="12" customHeight="1" x14ac:dyDescent="0.2">
      <c r="A11" s="76"/>
      <c r="B11" s="77"/>
      <c r="C11" s="78"/>
      <c r="D11" s="77"/>
      <c r="E11" s="79"/>
      <c r="F11" s="77"/>
      <c r="G11" s="77"/>
      <c r="H11" s="77"/>
    </row>
    <row r="12" spans="1:12" ht="12" customHeight="1" x14ac:dyDescent="0.2">
      <c r="A12" s="43" t="s">
        <v>53</v>
      </c>
      <c r="B12" s="27" t="s">
        <v>186</v>
      </c>
      <c r="C12" s="36"/>
      <c r="D12" s="29"/>
      <c r="E12" s="47"/>
      <c r="F12" s="30"/>
      <c r="G12" s="5">
        <f>SUBTOTAL(109,F12:F27)</f>
        <v>14843745.897499999</v>
      </c>
      <c r="H12" s="6">
        <f>G12/$G$218</f>
        <v>3.758982634497305E-2</v>
      </c>
    </row>
    <row r="13" spans="1:12" s="33" customFormat="1" ht="12" customHeight="1" x14ac:dyDescent="0.2">
      <c r="A13" s="40" t="s">
        <v>194</v>
      </c>
      <c r="B13" s="10" t="s">
        <v>241</v>
      </c>
      <c r="C13" s="53"/>
      <c r="D13" s="101"/>
      <c r="E13" s="54"/>
      <c r="F13" s="2"/>
      <c r="G13" s="37"/>
      <c r="H13" s="38"/>
      <c r="I13" s="95"/>
      <c r="J13" s="119"/>
    </row>
    <row r="14" spans="1:12" s="33" customFormat="1" ht="24" customHeight="1" x14ac:dyDescent="0.2">
      <c r="A14" s="40" t="s">
        <v>197</v>
      </c>
      <c r="B14" s="114" t="s">
        <v>264</v>
      </c>
      <c r="C14" s="53" t="s">
        <v>246</v>
      </c>
      <c r="D14" s="101">
        <v>219.75</v>
      </c>
      <c r="E14" s="54">
        <v>14777.69</v>
      </c>
      <c r="F14" s="2">
        <f t="shared" ref="F14:F15" si="0">D14*E14</f>
        <v>3247397.3774999999</v>
      </c>
      <c r="G14" s="37"/>
      <c r="H14" s="38">
        <f>F14/$G$218</f>
        <v>8.2236050344882891E-3</v>
      </c>
      <c r="I14" s="95"/>
      <c r="J14" s="119"/>
    </row>
    <row r="15" spans="1:12" s="33" customFormat="1" ht="24" customHeight="1" x14ac:dyDescent="0.2">
      <c r="A15" s="40" t="s">
        <v>110</v>
      </c>
      <c r="B15" s="10" t="s">
        <v>340</v>
      </c>
      <c r="C15" s="53" t="s">
        <v>61</v>
      </c>
      <c r="D15" s="101">
        <v>2</v>
      </c>
      <c r="E15" s="54">
        <v>28766.36</v>
      </c>
      <c r="F15" s="2">
        <f t="shared" si="0"/>
        <v>57532.72</v>
      </c>
      <c r="G15" s="37"/>
      <c r="H15" s="38">
        <f>F15/$G$218</f>
        <v>1.4569401611207809E-4</v>
      </c>
      <c r="I15" s="95"/>
      <c r="J15" s="119"/>
    </row>
    <row r="16" spans="1:12" s="33" customFormat="1" ht="12" customHeight="1" x14ac:dyDescent="0.2">
      <c r="A16" s="40" t="s">
        <v>208</v>
      </c>
      <c r="B16" s="10" t="s">
        <v>27</v>
      </c>
      <c r="C16" s="53"/>
      <c r="D16" s="101"/>
      <c r="E16" s="54"/>
      <c r="F16" s="2"/>
      <c r="G16" s="37"/>
      <c r="H16" s="38"/>
      <c r="I16" s="95"/>
      <c r="J16" s="119"/>
    </row>
    <row r="17" spans="1:10" s="33" customFormat="1" ht="12" customHeight="1" x14ac:dyDescent="0.2">
      <c r="A17" s="40" t="s">
        <v>78</v>
      </c>
      <c r="B17" s="10" t="s">
        <v>327</v>
      </c>
      <c r="C17" s="53" t="s">
        <v>61</v>
      </c>
      <c r="D17" s="101">
        <v>2</v>
      </c>
      <c r="E17" s="54">
        <v>384235.75</v>
      </c>
      <c r="F17" s="2">
        <f>D17*E17</f>
        <v>768471.5</v>
      </c>
      <c r="G17" s="37"/>
      <c r="H17" s="38">
        <f>F17/$G$218</f>
        <v>1.9460525958562851E-3</v>
      </c>
      <c r="I17" s="95"/>
      <c r="J17" s="119"/>
    </row>
    <row r="18" spans="1:10" s="33" customFormat="1" ht="12" customHeight="1" x14ac:dyDescent="0.2">
      <c r="A18" s="40" t="s">
        <v>24</v>
      </c>
      <c r="B18" s="10" t="s">
        <v>28</v>
      </c>
      <c r="C18" s="53"/>
      <c r="D18" s="101"/>
      <c r="E18" s="54"/>
      <c r="F18" s="2"/>
      <c r="G18" s="37"/>
      <c r="H18" s="38"/>
      <c r="I18" s="95"/>
      <c r="J18" s="119"/>
    </row>
    <row r="19" spans="1:10" s="127" customFormat="1" ht="12" customHeight="1" x14ac:dyDescent="0.2">
      <c r="A19" s="40" t="s">
        <v>79</v>
      </c>
      <c r="B19" s="10" t="s">
        <v>93</v>
      </c>
      <c r="C19" s="53" t="s">
        <v>204</v>
      </c>
      <c r="D19" s="101">
        <v>57</v>
      </c>
      <c r="E19" s="54">
        <v>44198.32</v>
      </c>
      <c r="F19" s="2">
        <f>D19*E19</f>
        <v>2519304.2399999998</v>
      </c>
      <c r="G19" s="125"/>
      <c r="H19" s="38">
        <f>F19/$G$218</f>
        <v>6.3798053096357447E-3</v>
      </c>
      <c r="I19" s="126"/>
      <c r="J19" s="119"/>
    </row>
    <row r="20" spans="1:10" s="33" customFormat="1" ht="12" customHeight="1" x14ac:dyDescent="0.2">
      <c r="A20" s="40" t="s">
        <v>25</v>
      </c>
      <c r="B20" s="52" t="s">
        <v>29</v>
      </c>
      <c r="C20" s="53"/>
      <c r="D20" s="101"/>
      <c r="E20" s="54"/>
      <c r="F20" s="2"/>
      <c r="G20" s="37"/>
      <c r="H20" s="38"/>
      <c r="I20" s="95"/>
      <c r="J20" s="119"/>
    </row>
    <row r="21" spans="1:10" s="33" customFormat="1" ht="24" customHeight="1" x14ac:dyDescent="0.2">
      <c r="A21" s="40" t="s">
        <v>80</v>
      </c>
      <c r="B21" s="10" t="s">
        <v>170</v>
      </c>
      <c r="C21" s="53" t="s">
        <v>246</v>
      </c>
      <c r="D21" s="101">
        <v>25</v>
      </c>
      <c r="E21" s="133">
        <v>152894.07999999999</v>
      </c>
      <c r="F21" s="2">
        <f>D21*E21</f>
        <v>3822351.9999999995</v>
      </c>
      <c r="G21" s="37"/>
      <c r="H21" s="38">
        <f>F21/$G$218</f>
        <v>9.6796016922897753E-3</v>
      </c>
      <c r="I21" s="95"/>
      <c r="J21" s="119"/>
    </row>
    <row r="22" spans="1:10" s="33" customFormat="1" ht="24" customHeight="1" x14ac:dyDescent="0.2">
      <c r="A22" s="40" t="s">
        <v>44</v>
      </c>
      <c r="B22" s="10" t="s">
        <v>225</v>
      </c>
      <c r="C22" s="104" t="s">
        <v>246</v>
      </c>
      <c r="D22" s="101">
        <v>20</v>
      </c>
      <c r="E22" s="54">
        <v>125791.08</v>
      </c>
      <c r="F22" s="32">
        <f>D22*E22</f>
        <v>2515821.6</v>
      </c>
      <c r="G22" s="37"/>
      <c r="H22" s="38">
        <f>F22/$G$218</f>
        <v>6.3709859837239409E-3</v>
      </c>
      <c r="I22" s="95"/>
      <c r="J22" s="119"/>
    </row>
    <row r="23" spans="1:10" s="33" customFormat="1" ht="12" customHeight="1" x14ac:dyDescent="0.2">
      <c r="A23" s="40" t="s">
        <v>26</v>
      </c>
      <c r="B23" s="10" t="s">
        <v>30</v>
      </c>
      <c r="C23" s="53"/>
      <c r="D23" s="101"/>
      <c r="E23" s="54"/>
      <c r="F23" s="2"/>
      <c r="G23" s="37"/>
      <c r="H23" s="38"/>
      <c r="I23" s="95"/>
      <c r="J23" s="119"/>
    </row>
    <row r="24" spans="1:10" s="33" customFormat="1" ht="48" customHeight="1" x14ac:dyDescent="0.2">
      <c r="A24" s="40" t="s">
        <v>35</v>
      </c>
      <c r="B24" s="10" t="s">
        <v>352</v>
      </c>
      <c r="C24" s="53" t="s">
        <v>61</v>
      </c>
      <c r="D24" s="101">
        <v>1</v>
      </c>
      <c r="E24" s="54">
        <v>983859.7</v>
      </c>
      <c r="F24" s="2">
        <f t="shared" ref="F24:F26" si="1">D24*E24</f>
        <v>983859.7</v>
      </c>
      <c r="G24" s="37"/>
      <c r="H24" s="38">
        <f>F24/$G$218</f>
        <v>2.491494769999129E-3</v>
      </c>
      <c r="I24" s="95"/>
      <c r="J24" s="119"/>
    </row>
    <row r="25" spans="1:10" s="33" customFormat="1" ht="12" customHeight="1" x14ac:dyDescent="0.2">
      <c r="A25" s="40" t="s">
        <v>108</v>
      </c>
      <c r="B25" s="10" t="s">
        <v>31</v>
      </c>
      <c r="C25" s="53"/>
      <c r="D25" s="101"/>
      <c r="E25" s="54"/>
      <c r="F25" s="2"/>
      <c r="G25" s="37"/>
      <c r="H25" s="38"/>
      <c r="I25" s="96"/>
      <c r="J25" s="119"/>
    </row>
    <row r="26" spans="1:10" s="33" customFormat="1" ht="36" customHeight="1" x14ac:dyDescent="0.2">
      <c r="A26" s="40" t="s">
        <v>90</v>
      </c>
      <c r="B26" s="10" t="s">
        <v>66</v>
      </c>
      <c r="C26" s="53" t="s">
        <v>246</v>
      </c>
      <c r="D26" s="101">
        <v>219</v>
      </c>
      <c r="E26" s="54">
        <v>4242.04</v>
      </c>
      <c r="F26" s="2">
        <f t="shared" si="1"/>
        <v>929006.76</v>
      </c>
      <c r="G26" s="37"/>
      <c r="H26" s="38">
        <f>F26/$G$218</f>
        <v>2.3525869428678058E-3</v>
      </c>
      <c r="I26" s="96"/>
      <c r="J26" s="119"/>
    </row>
    <row r="27" spans="1:10" s="42" customFormat="1" ht="12" customHeight="1" x14ac:dyDescent="0.2">
      <c r="A27" s="45"/>
      <c r="B27" s="80"/>
      <c r="C27" s="62"/>
      <c r="D27" s="63"/>
      <c r="E27" s="81"/>
      <c r="F27" s="74"/>
      <c r="G27" s="82"/>
      <c r="H27" s="75"/>
      <c r="I27" s="97"/>
      <c r="J27" s="120"/>
    </row>
    <row r="28" spans="1:10" s="33" customFormat="1" ht="12" customHeight="1" x14ac:dyDescent="0.2">
      <c r="A28" s="44" t="s">
        <v>52</v>
      </c>
      <c r="B28" s="87" t="s">
        <v>32</v>
      </c>
      <c r="C28" s="88"/>
      <c r="D28" s="100"/>
      <c r="E28" s="47"/>
      <c r="F28" s="89"/>
      <c r="G28" s="5">
        <f>SUBTOTAL(109,F28:F32)</f>
        <v>8141099.4299999997</v>
      </c>
      <c r="H28" s="6">
        <f>G28/$G$218</f>
        <v>2.061625926124212E-2</v>
      </c>
      <c r="I28" s="95"/>
      <c r="J28" s="119"/>
    </row>
    <row r="29" spans="1:10" s="33" customFormat="1" ht="36" customHeight="1" x14ac:dyDescent="0.2">
      <c r="A29" s="55" t="s">
        <v>40</v>
      </c>
      <c r="B29" s="109" t="s">
        <v>322</v>
      </c>
      <c r="C29" s="53" t="s">
        <v>60</v>
      </c>
      <c r="D29" s="101">
        <v>43.95</v>
      </c>
      <c r="E29" s="112">
        <v>66171.399999999994</v>
      </c>
      <c r="F29" s="2">
        <f t="shared" ref="F29:F31" si="2">D29*E29</f>
        <v>2908233.03</v>
      </c>
      <c r="G29" s="3"/>
      <c r="H29" s="38">
        <f>F29/$G$218</f>
        <v>7.3647161116404307E-3</v>
      </c>
      <c r="I29" s="95"/>
      <c r="J29" s="119"/>
    </row>
    <row r="30" spans="1:10" s="33" customFormat="1" ht="24" customHeight="1" x14ac:dyDescent="0.2">
      <c r="A30" s="55" t="s">
        <v>33</v>
      </c>
      <c r="B30" s="56" t="s">
        <v>269</v>
      </c>
      <c r="C30" s="53" t="s">
        <v>60</v>
      </c>
      <c r="D30" s="101">
        <v>45</v>
      </c>
      <c r="E30" s="35">
        <v>112219.2</v>
      </c>
      <c r="F30" s="2">
        <f>D30*E30</f>
        <v>5049864</v>
      </c>
      <c r="G30" s="3"/>
      <c r="H30" s="38">
        <f>F30/$G$218</f>
        <v>1.2788113737362028E-2</v>
      </c>
      <c r="I30" s="96"/>
      <c r="J30" s="119"/>
    </row>
    <row r="31" spans="1:10" ht="12" customHeight="1" x14ac:dyDescent="0.2">
      <c r="A31" s="55" t="s">
        <v>278</v>
      </c>
      <c r="B31" s="56" t="s">
        <v>328</v>
      </c>
      <c r="C31" s="53" t="s">
        <v>204</v>
      </c>
      <c r="D31" s="101">
        <v>20</v>
      </c>
      <c r="E31" s="35">
        <v>9150.1200000000008</v>
      </c>
      <c r="F31" s="2">
        <f t="shared" si="2"/>
        <v>183002.40000000002</v>
      </c>
      <c r="G31" s="3"/>
      <c r="H31" s="38">
        <f>F31/$G$218</f>
        <v>4.634294122396605E-4</v>
      </c>
      <c r="I31" s="98"/>
    </row>
    <row r="32" spans="1:10" s="61" customFormat="1" ht="12" customHeight="1" x14ac:dyDescent="0.2">
      <c r="A32" s="45"/>
      <c r="B32" s="58"/>
      <c r="C32" s="62"/>
      <c r="D32" s="63"/>
      <c r="E32" s="60"/>
      <c r="F32" s="59"/>
      <c r="G32" s="59"/>
      <c r="H32" s="59"/>
      <c r="I32" s="105"/>
      <c r="J32" s="121"/>
    </row>
    <row r="33" spans="1:10" ht="12" customHeight="1" x14ac:dyDescent="0.2">
      <c r="A33" s="44" t="s">
        <v>236</v>
      </c>
      <c r="B33" s="27" t="s">
        <v>202</v>
      </c>
      <c r="C33" s="88"/>
      <c r="D33" s="100"/>
      <c r="E33" s="48"/>
      <c r="F33" s="28"/>
      <c r="G33" s="5">
        <f>SUBTOTAL(109,F33:F41)</f>
        <v>104562188.0695</v>
      </c>
      <c r="H33" s="6">
        <f>G33/$G$218</f>
        <v>0.2647899336814229</v>
      </c>
    </row>
    <row r="34" spans="1:10" s="33" customFormat="1" ht="12" customHeight="1" x14ac:dyDescent="0.2">
      <c r="A34" s="40" t="s">
        <v>205</v>
      </c>
      <c r="B34" s="10" t="s">
        <v>107</v>
      </c>
      <c r="C34" s="104"/>
      <c r="D34" s="101"/>
      <c r="E34" s="49"/>
      <c r="F34" s="39"/>
      <c r="G34" s="32"/>
      <c r="H34" s="38"/>
      <c r="I34" s="95"/>
      <c r="J34" s="119"/>
    </row>
    <row r="35" spans="1:10" s="33" customFormat="1" ht="24" customHeight="1" x14ac:dyDescent="0.2">
      <c r="A35" s="40" t="s">
        <v>36</v>
      </c>
      <c r="B35" s="10" t="s">
        <v>305</v>
      </c>
      <c r="C35" s="53" t="s">
        <v>60</v>
      </c>
      <c r="D35" s="101">
        <v>11.25</v>
      </c>
      <c r="E35" s="35">
        <v>919520.55</v>
      </c>
      <c r="F35" s="2">
        <f t="shared" ref="F35:F40" si="3">D35*E35</f>
        <v>10344606.1875</v>
      </c>
      <c r="G35" s="32"/>
      <c r="H35" s="38">
        <f t="shared" ref="H35:H40" si="4">F35/$G$218</f>
        <v>2.6196349148010518E-2</v>
      </c>
      <c r="I35" s="95"/>
      <c r="J35" s="119"/>
    </row>
    <row r="36" spans="1:10" s="33" customFormat="1" ht="24" customHeight="1" x14ac:dyDescent="0.2">
      <c r="A36" s="40" t="s">
        <v>37</v>
      </c>
      <c r="B36" s="10" t="s">
        <v>302</v>
      </c>
      <c r="C36" s="53" t="s">
        <v>60</v>
      </c>
      <c r="D36" s="101">
        <v>4.4000000000000004</v>
      </c>
      <c r="E36" s="35">
        <v>1221024.47</v>
      </c>
      <c r="F36" s="2">
        <f t="shared" si="3"/>
        <v>5372507.6680000005</v>
      </c>
      <c r="G36" s="32"/>
      <c r="H36" s="38">
        <f t="shared" si="4"/>
        <v>1.3605166220958354E-2</v>
      </c>
      <c r="I36" s="95"/>
      <c r="J36" s="119"/>
    </row>
    <row r="37" spans="1:10" s="33" customFormat="1" ht="24" customHeight="1" x14ac:dyDescent="0.2">
      <c r="A37" s="40" t="s">
        <v>1</v>
      </c>
      <c r="B37" s="10" t="s">
        <v>309</v>
      </c>
      <c r="C37" s="53" t="s">
        <v>60</v>
      </c>
      <c r="D37" s="101">
        <v>1</v>
      </c>
      <c r="E37" s="35">
        <v>863665.8</v>
      </c>
      <c r="F37" s="2">
        <f t="shared" si="3"/>
        <v>863665.8</v>
      </c>
      <c r="G37" s="32"/>
      <c r="H37" s="38">
        <f t="shared" si="4"/>
        <v>2.187119590046339E-3</v>
      </c>
      <c r="I37" s="95"/>
      <c r="J37" s="119"/>
    </row>
    <row r="38" spans="1:10" s="33" customFormat="1" ht="24" customHeight="1" x14ac:dyDescent="0.2">
      <c r="A38" s="40" t="s">
        <v>279</v>
      </c>
      <c r="B38" s="10" t="s">
        <v>304</v>
      </c>
      <c r="C38" s="53" t="s">
        <v>60</v>
      </c>
      <c r="D38" s="101">
        <v>1.9</v>
      </c>
      <c r="E38" s="35">
        <v>1374661.84</v>
      </c>
      <c r="F38" s="2">
        <f t="shared" si="3"/>
        <v>2611857.4959999998</v>
      </c>
      <c r="G38" s="32"/>
      <c r="H38" s="38">
        <f t="shared" si="4"/>
        <v>6.6141842086498929E-3</v>
      </c>
      <c r="I38" s="96"/>
      <c r="J38" s="119"/>
    </row>
    <row r="39" spans="1:10" s="33" customFormat="1" ht="24" customHeight="1" x14ac:dyDescent="0.2">
      <c r="A39" s="40" t="s">
        <v>38</v>
      </c>
      <c r="B39" s="10" t="s">
        <v>303</v>
      </c>
      <c r="C39" s="53" t="s">
        <v>60</v>
      </c>
      <c r="D39" s="101">
        <v>1.9</v>
      </c>
      <c r="E39" s="35">
        <v>1368767.72</v>
      </c>
      <c r="F39" s="2">
        <f t="shared" si="3"/>
        <v>2600658.6679999996</v>
      </c>
      <c r="G39" s="32"/>
      <c r="H39" s="38">
        <f t="shared" si="4"/>
        <v>6.5858246555630861E-3</v>
      </c>
      <c r="I39" s="96"/>
      <c r="J39" s="119"/>
    </row>
    <row r="40" spans="1:10" s="33" customFormat="1" ht="24" customHeight="1" x14ac:dyDescent="0.2">
      <c r="A40" s="40" t="s">
        <v>39</v>
      </c>
      <c r="B40" s="10" t="s">
        <v>341</v>
      </c>
      <c r="C40" s="53" t="s">
        <v>60</v>
      </c>
      <c r="D40" s="101">
        <v>55</v>
      </c>
      <c r="E40" s="35">
        <v>1504888.95</v>
      </c>
      <c r="F40" s="2">
        <f t="shared" si="3"/>
        <v>82768892.25</v>
      </c>
      <c r="G40" s="32"/>
      <c r="H40" s="38">
        <f t="shared" si="4"/>
        <v>0.20960128985819468</v>
      </c>
      <c r="I40" s="95"/>
      <c r="J40" s="119"/>
    </row>
    <row r="41" spans="1:10" s="61" customFormat="1" ht="12" customHeight="1" x14ac:dyDescent="0.25">
      <c r="A41" s="45"/>
      <c r="B41" s="34"/>
      <c r="C41" s="62"/>
      <c r="D41" s="63"/>
      <c r="E41" s="73"/>
      <c r="F41" s="74"/>
      <c r="G41" s="18"/>
      <c r="H41" s="75"/>
      <c r="I41" s="105"/>
      <c r="J41" s="121"/>
    </row>
    <row r="42" spans="1:10" ht="12" customHeight="1" x14ac:dyDescent="0.2">
      <c r="A42" s="44" t="s">
        <v>209</v>
      </c>
      <c r="B42" s="27" t="s">
        <v>109</v>
      </c>
      <c r="C42" s="88"/>
      <c r="D42" s="100"/>
      <c r="E42" s="48"/>
      <c r="F42" s="28"/>
      <c r="G42" s="5">
        <f>SUBTOTAL(109,F42:F47)</f>
        <v>3097650.392</v>
      </c>
      <c r="H42" s="6">
        <f>G42/$G$218</f>
        <v>7.8443905680390738E-3</v>
      </c>
    </row>
    <row r="43" spans="1:10" ht="12" customHeight="1" x14ac:dyDescent="0.2">
      <c r="A43" s="56" t="s">
        <v>206</v>
      </c>
      <c r="B43" s="56" t="s">
        <v>68</v>
      </c>
      <c r="C43" s="53"/>
      <c r="D43" s="108"/>
      <c r="E43" s="35"/>
      <c r="F43" s="2"/>
      <c r="G43" s="3"/>
      <c r="H43" s="4"/>
    </row>
    <row r="44" spans="1:10" ht="24" x14ac:dyDescent="0.2">
      <c r="A44" s="56" t="s">
        <v>280</v>
      </c>
      <c r="B44" s="56" t="s">
        <v>2</v>
      </c>
      <c r="C44" s="53" t="s">
        <v>246</v>
      </c>
      <c r="D44" s="108">
        <v>7.2</v>
      </c>
      <c r="E44" s="35">
        <v>118399.31</v>
      </c>
      <c r="F44" s="2">
        <f>D44*E44</f>
        <v>852475.03200000001</v>
      </c>
      <c r="G44" s="3"/>
      <c r="H44" s="4">
        <f>F44/$G$218</f>
        <v>2.1587804478451962E-3</v>
      </c>
    </row>
    <row r="45" spans="1:10" ht="12" customHeight="1" x14ac:dyDescent="0.2">
      <c r="A45" s="56" t="s">
        <v>207</v>
      </c>
      <c r="B45" s="56" t="s">
        <v>196</v>
      </c>
      <c r="C45" s="53"/>
      <c r="D45" s="101"/>
      <c r="E45" s="35"/>
      <c r="F45" s="2"/>
      <c r="G45" s="3"/>
      <c r="H45" s="4"/>
    </row>
    <row r="46" spans="1:10" ht="24" customHeight="1" x14ac:dyDescent="0.2">
      <c r="A46" s="56" t="s">
        <v>95</v>
      </c>
      <c r="B46" s="109" t="s">
        <v>343</v>
      </c>
      <c r="C46" s="53" t="s">
        <v>246</v>
      </c>
      <c r="D46" s="108">
        <v>78.5</v>
      </c>
      <c r="E46" s="35">
        <v>28600.959999999999</v>
      </c>
      <c r="F46" s="2">
        <f t="shared" ref="F46" si="5">D46*E46</f>
        <v>2245175.36</v>
      </c>
      <c r="G46" s="3"/>
      <c r="H46" s="4">
        <f>F46/$G$218</f>
        <v>5.6856101201938772E-3</v>
      </c>
    </row>
    <row r="47" spans="1:10" ht="12" customHeight="1" x14ac:dyDescent="0.2">
      <c r="A47" s="45"/>
      <c r="B47" s="58"/>
      <c r="C47" s="62"/>
      <c r="D47" s="63"/>
      <c r="E47" s="60"/>
      <c r="F47" s="59"/>
      <c r="G47" s="59"/>
      <c r="H47" s="59"/>
      <c r="I47" s="98"/>
    </row>
    <row r="48" spans="1:10" ht="12" customHeight="1" x14ac:dyDescent="0.2">
      <c r="A48" s="44" t="s">
        <v>239</v>
      </c>
      <c r="B48" s="27" t="s">
        <v>199</v>
      </c>
      <c r="C48" s="88"/>
      <c r="D48" s="100"/>
      <c r="E48" s="48"/>
      <c r="F48" s="28"/>
      <c r="G48" s="5">
        <f>SUBTOTAL(109,F48:F51)</f>
        <v>3067677.6</v>
      </c>
      <c r="H48" s="6">
        <f>G48/$G$218</f>
        <v>7.7684884302543153E-3</v>
      </c>
    </row>
    <row r="49" spans="1:10" ht="12" customHeight="1" x14ac:dyDescent="0.2">
      <c r="A49" s="40" t="s">
        <v>235</v>
      </c>
      <c r="B49" s="56" t="s">
        <v>200</v>
      </c>
      <c r="C49" s="53"/>
      <c r="D49" s="108"/>
      <c r="E49" s="49"/>
      <c r="F49" s="39"/>
      <c r="G49" s="32"/>
      <c r="H49" s="4"/>
    </row>
    <row r="50" spans="1:10" ht="49.5" customHeight="1" x14ac:dyDescent="0.2">
      <c r="A50" s="56" t="s">
        <v>41</v>
      </c>
      <c r="B50" s="134" t="s">
        <v>231</v>
      </c>
      <c r="C50" s="53" t="s">
        <v>246</v>
      </c>
      <c r="D50" s="108">
        <v>40</v>
      </c>
      <c r="E50" s="35">
        <v>76691.94</v>
      </c>
      <c r="F50" s="35">
        <f t="shared" ref="F50" si="6">D50*E50</f>
        <v>3067677.6</v>
      </c>
      <c r="G50" s="32"/>
      <c r="H50" s="4">
        <f>F50/$G$218</f>
        <v>7.7684884302543153E-3</v>
      </c>
    </row>
    <row r="51" spans="1:10" ht="12" customHeight="1" x14ac:dyDescent="0.2">
      <c r="A51" s="45"/>
      <c r="B51" s="58"/>
      <c r="C51" s="62"/>
      <c r="D51" s="63"/>
      <c r="E51" s="60"/>
      <c r="F51" s="59"/>
      <c r="G51" s="59"/>
      <c r="H51" s="59"/>
      <c r="I51" s="98"/>
    </row>
    <row r="52" spans="1:10" ht="12" customHeight="1" x14ac:dyDescent="0.2">
      <c r="A52" s="43" t="s">
        <v>219</v>
      </c>
      <c r="B52" s="27" t="s">
        <v>165</v>
      </c>
      <c r="C52" s="88"/>
      <c r="D52" s="100"/>
      <c r="E52" s="48"/>
      <c r="F52" s="28"/>
      <c r="G52" s="5">
        <f>SUBTOTAL(109,F52:F55)</f>
        <v>1282986.3</v>
      </c>
      <c r="H52" s="6">
        <f>G52/$G$218</f>
        <v>3.2489933843519903E-3</v>
      </c>
    </row>
    <row r="53" spans="1:10" ht="12" customHeight="1" x14ac:dyDescent="0.2">
      <c r="A53" s="40" t="s">
        <v>233</v>
      </c>
      <c r="B53" s="56" t="s">
        <v>169</v>
      </c>
      <c r="C53" s="53"/>
      <c r="D53" s="101"/>
      <c r="E53" s="49"/>
      <c r="F53" s="39"/>
      <c r="G53" s="32"/>
      <c r="H53" s="4"/>
    </row>
    <row r="54" spans="1:10" ht="36" customHeight="1" x14ac:dyDescent="0.2">
      <c r="A54" s="56" t="s">
        <v>281</v>
      </c>
      <c r="B54" s="109" t="s">
        <v>277</v>
      </c>
      <c r="C54" s="53" t="s">
        <v>246</v>
      </c>
      <c r="D54" s="101">
        <v>15</v>
      </c>
      <c r="E54" s="35">
        <v>85532.42</v>
      </c>
      <c r="F54" s="35">
        <f>D54*E54</f>
        <v>1282986.3</v>
      </c>
      <c r="G54" s="32"/>
      <c r="H54" s="4">
        <f>F54/$G$218</f>
        <v>3.2489933843519903E-3</v>
      </c>
    </row>
    <row r="55" spans="1:10" s="61" customFormat="1" ht="12" customHeight="1" x14ac:dyDescent="0.2">
      <c r="A55" s="45"/>
      <c r="B55" s="58"/>
      <c r="C55" s="62"/>
      <c r="D55" s="63"/>
      <c r="E55" s="60"/>
      <c r="F55" s="59"/>
      <c r="G55" s="59"/>
      <c r="H55" s="59"/>
      <c r="I55" s="105"/>
      <c r="J55" s="121"/>
    </row>
    <row r="56" spans="1:10" ht="12" customHeight="1" x14ac:dyDescent="0.2">
      <c r="A56" s="43" t="s">
        <v>103</v>
      </c>
      <c r="B56" s="27" t="s">
        <v>220</v>
      </c>
      <c r="C56" s="88"/>
      <c r="D56" s="100"/>
      <c r="E56" s="48"/>
      <c r="F56" s="28"/>
      <c r="G56" s="5">
        <f>SUBTOTAL(109,F56:F59)</f>
        <v>38192283.300000004</v>
      </c>
      <c r="H56" s="6">
        <f>G56/$G$218</f>
        <v>9.671691410500409E-2</v>
      </c>
    </row>
    <row r="57" spans="1:10" s="33" customFormat="1" ht="12" customHeight="1" x14ac:dyDescent="0.2">
      <c r="A57" s="40" t="s">
        <v>152</v>
      </c>
      <c r="B57" s="10" t="s">
        <v>114</v>
      </c>
      <c r="C57" s="53"/>
      <c r="D57" s="108"/>
      <c r="E57" s="35"/>
      <c r="F57" s="50"/>
      <c r="G57" s="32"/>
      <c r="H57" s="38"/>
      <c r="I57" s="95"/>
      <c r="J57" s="119"/>
    </row>
    <row r="58" spans="1:10" s="33" customFormat="1" ht="36" customHeight="1" x14ac:dyDescent="0.2">
      <c r="A58" s="40" t="s">
        <v>282</v>
      </c>
      <c r="B58" s="10" t="s">
        <v>101</v>
      </c>
      <c r="C58" s="53" t="s">
        <v>246</v>
      </c>
      <c r="D58" s="101">
        <v>255</v>
      </c>
      <c r="E58" s="112">
        <v>149773.66</v>
      </c>
      <c r="F58" s="35">
        <f t="shared" ref="F58" si="7">D58*E58</f>
        <v>38192283.300000004</v>
      </c>
      <c r="G58" s="32"/>
      <c r="H58" s="38">
        <f>F58/$G$218</f>
        <v>9.671691410500409E-2</v>
      </c>
      <c r="I58" s="95"/>
      <c r="J58" s="118"/>
    </row>
    <row r="59" spans="1:10" s="61" customFormat="1" ht="12" customHeight="1" x14ac:dyDescent="0.25">
      <c r="A59" s="83"/>
      <c r="B59" s="80"/>
      <c r="C59" s="62"/>
      <c r="D59" s="63"/>
      <c r="E59" s="73"/>
      <c r="F59" s="74"/>
      <c r="G59" s="18"/>
      <c r="H59" s="75"/>
      <c r="I59" s="105"/>
      <c r="J59" s="121"/>
    </row>
    <row r="60" spans="1:10" ht="12" customHeight="1" x14ac:dyDescent="0.2">
      <c r="A60" s="43" t="s">
        <v>62</v>
      </c>
      <c r="B60" s="27" t="s">
        <v>104</v>
      </c>
      <c r="C60" s="88"/>
      <c r="D60" s="100"/>
      <c r="E60" s="48"/>
      <c r="F60" s="28"/>
      <c r="G60" s="5">
        <f>SUBTOTAL(109,F60:F66)</f>
        <v>8999476.0080000013</v>
      </c>
      <c r="H60" s="6">
        <f>G60/$G$218</f>
        <v>2.2789984595023707E-2</v>
      </c>
    </row>
    <row r="61" spans="1:10" s="33" customFormat="1" ht="12" customHeight="1" x14ac:dyDescent="0.2">
      <c r="A61" s="40" t="s">
        <v>234</v>
      </c>
      <c r="B61" s="10" t="s">
        <v>151</v>
      </c>
      <c r="C61" s="53"/>
      <c r="D61" s="108"/>
      <c r="E61" s="49"/>
      <c r="F61" s="39"/>
      <c r="G61" s="32"/>
      <c r="H61" s="38"/>
      <c r="I61" s="95"/>
      <c r="J61" s="119"/>
    </row>
    <row r="62" spans="1:10" s="33" customFormat="1" ht="24" customHeight="1" x14ac:dyDescent="0.2">
      <c r="A62" s="40" t="s">
        <v>283</v>
      </c>
      <c r="B62" s="10" t="s">
        <v>195</v>
      </c>
      <c r="C62" s="53" t="s">
        <v>246</v>
      </c>
      <c r="D62" s="108">
        <v>71</v>
      </c>
      <c r="E62" s="35">
        <v>61439.199999999997</v>
      </c>
      <c r="F62" s="35">
        <f t="shared" ref="F62" si="8">D62*E62</f>
        <v>4362183.2</v>
      </c>
      <c r="G62" s="32"/>
      <c r="H62" s="38">
        <f>F62/$G$218</f>
        <v>1.1046652920714271E-2</v>
      </c>
      <c r="I62" s="95"/>
      <c r="J62" s="118"/>
    </row>
    <row r="63" spans="1:10" s="33" customFormat="1" ht="12" customHeight="1" x14ac:dyDescent="0.2">
      <c r="A63" s="40" t="s">
        <v>154</v>
      </c>
      <c r="B63" s="10" t="s">
        <v>153</v>
      </c>
      <c r="C63" s="53"/>
      <c r="D63" s="108"/>
      <c r="E63" s="35"/>
      <c r="F63" s="35"/>
      <c r="G63" s="32"/>
      <c r="H63" s="38"/>
      <c r="I63" s="95"/>
      <c r="J63" s="119"/>
    </row>
    <row r="64" spans="1:10" s="33" customFormat="1" ht="24" customHeight="1" x14ac:dyDescent="0.2">
      <c r="A64" s="40" t="s">
        <v>284</v>
      </c>
      <c r="B64" s="10" t="s">
        <v>245</v>
      </c>
      <c r="C64" s="53" t="s">
        <v>246</v>
      </c>
      <c r="D64" s="101">
        <v>79.2</v>
      </c>
      <c r="E64" s="35">
        <v>43165.41</v>
      </c>
      <c r="F64" s="35">
        <f>D64*E64</f>
        <v>3418700.4720000005</v>
      </c>
      <c r="G64" s="32"/>
      <c r="H64" s="38">
        <f>F64/$G$218</f>
        <v>8.6574075004612512E-3</v>
      </c>
      <c r="I64" s="95"/>
      <c r="J64" s="119"/>
    </row>
    <row r="65" spans="1:13" s="33" customFormat="1" ht="12" customHeight="1" x14ac:dyDescent="0.2">
      <c r="A65" s="40" t="s">
        <v>150</v>
      </c>
      <c r="B65" s="10" t="s">
        <v>163</v>
      </c>
      <c r="C65" s="53" t="s">
        <v>246</v>
      </c>
      <c r="D65" s="101">
        <v>48.1</v>
      </c>
      <c r="E65" s="35">
        <v>25334.560000000001</v>
      </c>
      <c r="F65" s="35">
        <f t="shared" ref="F65" si="9">D65*E65</f>
        <v>1218592.3360000001</v>
      </c>
      <c r="G65" s="32"/>
      <c r="H65" s="38">
        <f>F65/$G$218</f>
        <v>3.085924173848184E-3</v>
      </c>
      <c r="I65" s="95"/>
      <c r="J65" s="118"/>
    </row>
    <row r="66" spans="1:13" ht="12" customHeight="1" x14ac:dyDescent="0.2">
      <c r="A66" s="45"/>
      <c r="B66" s="58"/>
      <c r="C66" s="62"/>
      <c r="D66" s="63"/>
      <c r="E66" s="60"/>
      <c r="F66" s="59"/>
      <c r="G66" s="59"/>
      <c r="H66" s="59"/>
      <c r="I66" s="98"/>
      <c r="K66" s="115"/>
    </row>
    <row r="67" spans="1:13" ht="12" customHeight="1" x14ac:dyDescent="0.2">
      <c r="A67" s="44">
        <v>11</v>
      </c>
      <c r="B67" s="27" t="s">
        <v>42</v>
      </c>
      <c r="C67" s="88"/>
      <c r="D67" s="100"/>
      <c r="E67" s="48"/>
      <c r="F67" s="28"/>
      <c r="G67" s="5">
        <f>SUBTOTAL(109,F67:F71)</f>
        <v>8484814.5360000003</v>
      </c>
      <c r="H67" s="6">
        <f>G67/$G$218</f>
        <v>2.1486672379056271E-2</v>
      </c>
    </row>
    <row r="68" spans="1:13" s="33" customFormat="1" ht="12" customHeight="1" x14ac:dyDescent="0.2">
      <c r="A68" s="40" t="s">
        <v>97</v>
      </c>
      <c r="B68" s="10" t="s">
        <v>226</v>
      </c>
      <c r="C68" s="104"/>
      <c r="D68" s="101"/>
      <c r="E68" s="49"/>
      <c r="F68" s="39"/>
      <c r="G68" s="32"/>
      <c r="H68" s="38"/>
      <c r="I68" s="95"/>
      <c r="J68" s="119"/>
    </row>
    <row r="69" spans="1:13" s="33" customFormat="1" ht="24" customHeight="1" x14ac:dyDescent="0.2">
      <c r="A69" s="40" t="s">
        <v>285</v>
      </c>
      <c r="B69" s="10" t="s">
        <v>329</v>
      </c>
      <c r="C69" s="104" t="s">
        <v>246</v>
      </c>
      <c r="D69" s="101">
        <v>43.5</v>
      </c>
      <c r="E69" s="35">
        <v>35978.839999999997</v>
      </c>
      <c r="F69" s="35">
        <f t="shared" ref="F69:F70" si="10">D69*E69</f>
        <v>1565079.5399999998</v>
      </c>
      <c r="G69" s="32"/>
      <c r="H69" s="38">
        <f>F69/$G$218</f>
        <v>3.9633572637873494E-3</v>
      </c>
      <c r="I69" s="95"/>
      <c r="J69" s="118"/>
      <c r="K69" s="135"/>
    </row>
    <row r="70" spans="1:13" s="33" customFormat="1" ht="12" customHeight="1" x14ac:dyDescent="0.2">
      <c r="A70" s="40" t="s">
        <v>75</v>
      </c>
      <c r="B70" s="10" t="s">
        <v>3</v>
      </c>
      <c r="C70" s="104" t="s">
        <v>246</v>
      </c>
      <c r="D70" s="101">
        <v>212.4</v>
      </c>
      <c r="E70" s="35">
        <v>32578.79</v>
      </c>
      <c r="F70" s="35">
        <f t="shared" si="10"/>
        <v>6919734.9960000003</v>
      </c>
      <c r="G70" s="32"/>
      <c r="H70" s="38">
        <f>F70/$G$218</f>
        <v>1.7523315115268921E-2</v>
      </c>
      <c r="I70" s="95"/>
      <c r="J70" s="119"/>
    </row>
    <row r="71" spans="1:13" ht="12" customHeight="1" x14ac:dyDescent="0.2">
      <c r="A71" s="45"/>
      <c r="B71" s="58"/>
      <c r="C71" s="62"/>
      <c r="D71" s="63"/>
      <c r="E71" s="60"/>
      <c r="F71" s="59"/>
      <c r="G71" s="59"/>
      <c r="H71" s="59"/>
      <c r="I71" s="98"/>
    </row>
    <row r="72" spans="1:13" ht="12" customHeight="1" x14ac:dyDescent="0.2">
      <c r="A72" s="44">
        <v>12</v>
      </c>
      <c r="B72" s="27" t="s">
        <v>96</v>
      </c>
      <c r="C72" s="88"/>
      <c r="D72" s="100"/>
      <c r="E72" s="48"/>
      <c r="F72" s="28"/>
      <c r="G72" s="5">
        <f>SUBTOTAL(109,F72:F80)</f>
        <v>38832923.453000002</v>
      </c>
      <c r="H72" s="6">
        <f>G72/$G$218</f>
        <v>9.833925069491721E-2</v>
      </c>
    </row>
    <row r="73" spans="1:13" s="33" customFormat="1" ht="12" customHeight="1" x14ac:dyDescent="0.2">
      <c r="A73" s="40" t="s">
        <v>18</v>
      </c>
      <c r="B73" s="10" t="s">
        <v>98</v>
      </c>
      <c r="C73" s="104"/>
      <c r="D73" s="101"/>
      <c r="E73" s="35"/>
      <c r="F73" s="51"/>
      <c r="G73" s="32"/>
      <c r="H73" s="38"/>
      <c r="I73" s="95"/>
      <c r="J73" s="119"/>
    </row>
    <row r="74" spans="1:13" s="33" customFormat="1" ht="24" customHeight="1" x14ac:dyDescent="0.2">
      <c r="A74" s="40" t="s">
        <v>76</v>
      </c>
      <c r="B74" s="10" t="s">
        <v>371</v>
      </c>
      <c r="C74" s="104" t="s">
        <v>246</v>
      </c>
      <c r="D74" s="101">
        <v>41</v>
      </c>
      <c r="E74" s="35">
        <v>111632.2</v>
      </c>
      <c r="F74" s="51">
        <f t="shared" ref="F74" si="11">D74*E74</f>
        <v>4576920.2</v>
      </c>
      <c r="G74" s="32"/>
      <c r="H74" s="38">
        <f>F74/$G$218</f>
        <v>1.1590446016849118E-2</v>
      </c>
      <c r="I74" s="95"/>
      <c r="J74" s="118"/>
    </row>
    <row r="75" spans="1:13" s="33" customFormat="1" ht="12" customHeight="1" x14ac:dyDescent="0.2">
      <c r="A75" s="40" t="s">
        <v>19</v>
      </c>
      <c r="B75" s="10" t="s">
        <v>344</v>
      </c>
      <c r="C75" s="104"/>
      <c r="D75" s="101"/>
      <c r="E75" s="35"/>
      <c r="F75" s="51"/>
      <c r="G75" s="32"/>
      <c r="H75" s="38"/>
      <c r="I75" s="95"/>
      <c r="J75" s="119"/>
    </row>
    <row r="76" spans="1:13" s="33" customFormat="1" ht="12" customHeight="1" x14ac:dyDescent="0.2">
      <c r="A76" s="40" t="s">
        <v>77</v>
      </c>
      <c r="B76" s="10" t="s">
        <v>342</v>
      </c>
      <c r="C76" s="104" t="s">
        <v>246</v>
      </c>
      <c r="D76" s="101">
        <v>164.6</v>
      </c>
      <c r="E76" s="35">
        <v>57647.67</v>
      </c>
      <c r="F76" s="51">
        <f>D76*E76</f>
        <v>9488806.4819999989</v>
      </c>
      <c r="G76" s="32"/>
      <c r="H76" s="38">
        <f>F76/$G$218</f>
        <v>2.4029149403555033E-2</v>
      </c>
      <c r="I76" s="95"/>
      <c r="J76" s="119"/>
    </row>
    <row r="77" spans="1:13" s="33" customFormat="1" ht="12" customHeight="1" x14ac:dyDescent="0.2">
      <c r="A77" s="40" t="s">
        <v>100</v>
      </c>
      <c r="B77" s="10" t="s">
        <v>164</v>
      </c>
      <c r="C77" s="104"/>
      <c r="D77" s="101"/>
      <c r="E77" s="35"/>
      <c r="F77" s="51"/>
      <c r="G77" s="32"/>
      <c r="H77" s="38"/>
      <c r="I77" s="95"/>
      <c r="J77" s="119"/>
    </row>
    <row r="78" spans="1:13" s="33" customFormat="1" ht="36" customHeight="1" x14ac:dyDescent="0.2">
      <c r="A78" s="40" t="s">
        <v>286</v>
      </c>
      <c r="B78" s="10" t="s">
        <v>323</v>
      </c>
      <c r="C78" s="104" t="s">
        <v>246</v>
      </c>
      <c r="D78" s="101">
        <v>124.4</v>
      </c>
      <c r="E78" s="35">
        <v>121444.15</v>
      </c>
      <c r="F78" s="51">
        <f>D78*E78</f>
        <v>15107652.26</v>
      </c>
      <c r="G78" s="51"/>
      <c r="H78" s="38">
        <f>F78/$G$218</f>
        <v>3.825813435874599E-2</v>
      </c>
      <c r="I78" s="95"/>
      <c r="J78" s="118"/>
    </row>
    <row r="79" spans="1:13" s="33" customFormat="1" ht="24" customHeight="1" x14ac:dyDescent="0.2">
      <c r="A79" s="40" t="s">
        <v>287</v>
      </c>
      <c r="B79" s="10" t="s">
        <v>270</v>
      </c>
      <c r="C79" s="104" t="s">
        <v>246</v>
      </c>
      <c r="D79" s="101">
        <v>89.35</v>
      </c>
      <c r="E79" s="35">
        <v>108109.06</v>
      </c>
      <c r="F79" s="51">
        <f t="shared" ref="F79" si="12">D79*E79</f>
        <v>9659544.5109999999</v>
      </c>
      <c r="G79" s="32"/>
      <c r="H79" s="38">
        <f>F79/$G$218</f>
        <v>2.4461520915767053E-2</v>
      </c>
      <c r="I79" s="95"/>
      <c r="J79" s="118"/>
      <c r="M79" s="136"/>
    </row>
    <row r="80" spans="1:13" s="61" customFormat="1" ht="12" customHeight="1" x14ac:dyDescent="0.2">
      <c r="A80" s="45"/>
      <c r="B80" s="58"/>
      <c r="C80" s="62"/>
      <c r="D80" s="63"/>
      <c r="E80" s="60"/>
      <c r="F80" s="59"/>
      <c r="G80" s="59"/>
      <c r="H80" s="59"/>
      <c r="I80" s="105"/>
      <c r="J80" s="118"/>
    </row>
    <row r="81" spans="1:10" ht="12" customHeight="1" x14ac:dyDescent="0.2">
      <c r="A81" s="44">
        <v>13</v>
      </c>
      <c r="B81" s="27" t="s">
        <v>14</v>
      </c>
      <c r="C81" s="88"/>
      <c r="D81" s="100"/>
      <c r="E81" s="48"/>
      <c r="F81" s="28"/>
      <c r="G81" s="5">
        <f>SUBTOTAL(109,F81:F86)</f>
        <v>1310502.7719999999</v>
      </c>
      <c r="H81" s="6">
        <f>G81/$G$218</f>
        <v>3.3186752160977435E-3</v>
      </c>
    </row>
    <row r="82" spans="1:10" s="33" customFormat="1" ht="12" customHeight="1" x14ac:dyDescent="0.2">
      <c r="A82" s="40" t="s">
        <v>20</v>
      </c>
      <c r="B82" s="10" t="s">
        <v>15</v>
      </c>
      <c r="C82" s="53"/>
      <c r="D82" s="108"/>
      <c r="E82" s="35"/>
      <c r="F82" s="50"/>
      <c r="G82" s="32"/>
      <c r="H82" s="38"/>
      <c r="I82" s="95"/>
      <c r="J82" s="118"/>
    </row>
    <row r="83" spans="1:10" s="33" customFormat="1" ht="12" customHeight="1" x14ac:dyDescent="0.2">
      <c r="A83" s="40" t="s">
        <v>99</v>
      </c>
      <c r="B83" s="10" t="s">
        <v>345</v>
      </c>
      <c r="C83" s="53" t="s">
        <v>204</v>
      </c>
      <c r="D83" s="108">
        <v>34.5</v>
      </c>
      <c r="E83" s="35">
        <v>22358.74</v>
      </c>
      <c r="F83" s="51">
        <f>D83*E83</f>
        <v>771376.53</v>
      </c>
      <c r="G83" s="32"/>
      <c r="H83" s="38">
        <f>F83/$G$218</f>
        <v>1.9534092007174159E-3</v>
      </c>
      <c r="I83" s="95"/>
      <c r="J83" s="118"/>
    </row>
    <row r="84" spans="1:10" s="33" customFormat="1" ht="11.25" customHeight="1" x14ac:dyDescent="0.2">
      <c r="A84" s="40" t="s">
        <v>21</v>
      </c>
      <c r="B84" s="10" t="s">
        <v>17</v>
      </c>
      <c r="C84" s="53"/>
      <c r="D84" s="108"/>
      <c r="E84" s="35"/>
      <c r="F84" s="50"/>
      <c r="G84" s="32"/>
      <c r="H84" s="38"/>
      <c r="I84" s="95"/>
      <c r="J84" s="118"/>
    </row>
    <row r="85" spans="1:10" s="33" customFormat="1" ht="12" customHeight="1" x14ac:dyDescent="0.2">
      <c r="A85" s="40" t="s">
        <v>203</v>
      </c>
      <c r="B85" s="10" t="s">
        <v>5</v>
      </c>
      <c r="C85" s="53" t="s">
        <v>204</v>
      </c>
      <c r="D85" s="108">
        <v>33.85</v>
      </c>
      <c r="E85" s="35">
        <v>15926.92</v>
      </c>
      <c r="F85" s="51">
        <f>D85*E85</f>
        <v>539126.24199999997</v>
      </c>
      <c r="G85" s="32"/>
      <c r="H85" s="38">
        <f>F85/$G$218</f>
        <v>1.365266015380328E-3</v>
      </c>
      <c r="I85" s="95"/>
      <c r="J85" s="119"/>
    </row>
    <row r="86" spans="1:10" s="61" customFormat="1" ht="12" customHeight="1" x14ac:dyDescent="0.2">
      <c r="A86" s="45"/>
      <c r="B86" s="58"/>
      <c r="C86" s="62"/>
      <c r="D86" s="63"/>
      <c r="E86" s="60"/>
      <c r="F86" s="59"/>
      <c r="G86" s="59"/>
      <c r="H86" s="59"/>
      <c r="I86" s="105"/>
      <c r="J86" s="121"/>
    </row>
    <row r="87" spans="1:10" ht="12" customHeight="1" x14ac:dyDescent="0.2">
      <c r="A87" s="44">
        <v>14</v>
      </c>
      <c r="B87" s="27" t="s">
        <v>63</v>
      </c>
      <c r="C87" s="88"/>
      <c r="D87" s="100"/>
      <c r="E87" s="48"/>
      <c r="F87" s="28"/>
      <c r="G87" s="5">
        <f>SUBTOTAL(109,F87:F90)</f>
        <v>3280264.6370000001</v>
      </c>
      <c r="H87" s="6">
        <f>G87/$G$218</f>
        <v>8.3068370289977253E-3</v>
      </c>
    </row>
    <row r="88" spans="1:10" s="33" customFormat="1" ht="12" customHeight="1" x14ac:dyDescent="0.2">
      <c r="A88" s="40" t="s">
        <v>22</v>
      </c>
      <c r="B88" s="10" t="s">
        <v>16</v>
      </c>
      <c r="C88" s="53"/>
      <c r="D88" s="108"/>
      <c r="E88" s="35"/>
      <c r="F88" s="35"/>
      <c r="G88" s="32"/>
      <c r="H88" s="38"/>
      <c r="I88" s="95"/>
      <c r="J88" s="118"/>
    </row>
    <row r="89" spans="1:10" s="33" customFormat="1" ht="36" customHeight="1" x14ac:dyDescent="0.2">
      <c r="A89" s="40" t="s">
        <v>162</v>
      </c>
      <c r="B89" s="10" t="s">
        <v>331</v>
      </c>
      <c r="C89" s="53" t="s">
        <v>246</v>
      </c>
      <c r="D89" s="108">
        <v>48.1</v>
      </c>
      <c r="E89" s="35">
        <v>68196.77</v>
      </c>
      <c r="F89" s="35">
        <f>D89*E89</f>
        <v>3280264.6370000001</v>
      </c>
      <c r="G89" s="32"/>
      <c r="H89" s="38">
        <f>F89/$G$218</f>
        <v>8.3068370289977253E-3</v>
      </c>
      <c r="I89" s="95"/>
      <c r="J89" s="118"/>
    </row>
    <row r="90" spans="1:10" s="61" customFormat="1" ht="12" customHeight="1" x14ac:dyDescent="0.2">
      <c r="A90" s="45"/>
      <c r="B90" s="58"/>
      <c r="C90" s="62"/>
      <c r="D90" s="63"/>
      <c r="E90" s="60"/>
      <c r="F90" s="59"/>
      <c r="G90" s="59"/>
      <c r="H90" s="59"/>
      <c r="I90" s="105"/>
      <c r="J90" s="118"/>
    </row>
    <row r="91" spans="1:10" ht="12" customHeight="1" x14ac:dyDescent="0.2">
      <c r="A91" s="44">
        <v>16</v>
      </c>
      <c r="B91" s="27" t="s">
        <v>11</v>
      </c>
      <c r="C91" s="88"/>
      <c r="D91" s="100"/>
      <c r="E91" s="48"/>
      <c r="F91" s="28"/>
      <c r="G91" s="5">
        <f>SUBTOTAL(109,F91:F95)</f>
        <v>2706272.83</v>
      </c>
      <c r="H91" s="6">
        <f>G91/$G$218</f>
        <v>6.853278574308657E-3</v>
      </c>
    </row>
    <row r="92" spans="1:10" s="33" customFormat="1" ht="12" customHeight="1" x14ac:dyDescent="0.2">
      <c r="A92" s="40" t="s">
        <v>242</v>
      </c>
      <c r="B92" s="10" t="s">
        <v>65</v>
      </c>
      <c r="C92" s="53"/>
      <c r="D92" s="108"/>
      <c r="E92" s="49"/>
      <c r="F92" s="39"/>
      <c r="G92" s="32"/>
      <c r="H92" s="38"/>
      <c r="I92" s="95"/>
      <c r="J92" s="119"/>
    </row>
    <row r="93" spans="1:10" ht="12" customHeight="1" x14ac:dyDescent="0.2">
      <c r="A93" s="40" t="s">
        <v>298</v>
      </c>
      <c r="B93" s="10" t="s">
        <v>332</v>
      </c>
      <c r="C93" s="53" t="s">
        <v>61</v>
      </c>
      <c r="D93" s="101">
        <v>3</v>
      </c>
      <c r="E93" s="35">
        <v>726895.41</v>
      </c>
      <c r="F93" s="35">
        <f>D93*E93</f>
        <v>2180686.23</v>
      </c>
      <c r="G93" s="32"/>
      <c r="H93" s="38">
        <f>F93/$G$218</f>
        <v>5.522299914361894E-3</v>
      </c>
      <c r="I93" s="98"/>
    </row>
    <row r="94" spans="1:10" ht="63.75" customHeight="1" x14ac:dyDescent="0.2">
      <c r="A94" s="40" t="s">
        <v>299</v>
      </c>
      <c r="B94" s="10" t="s">
        <v>346</v>
      </c>
      <c r="C94" s="53" t="s">
        <v>61</v>
      </c>
      <c r="D94" s="101">
        <v>1</v>
      </c>
      <c r="E94" s="35">
        <v>525586.6</v>
      </c>
      <c r="F94" s="35">
        <f>D94*E94</f>
        <v>525586.6</v>
      </c>
      <c r="G94" s="32"/>
      <c r="H94" s="38">
        <f>F94/$G$218</f>
        <v>1.3309786599467631E-3</v>
      </c>
      <c r="I94" s="98"/>
    </row>
    <row r="95" spans="1:10" ht="12" customHeight="1" x14ac:dyDescent="0.2">
      <c r="A95" s="45"/>
      <c r="B95" s="58"/>
      <c r="C95" s="62"/>
      <c r="D95" s="63"/>
      <c r="E95" s="60"/>
      <c r="F95" s="59"/>
      <c r="G95" s="59"/>
      <c r="H95" s="59"/>
      <c r="I95" s="98"/>
    </row>
    <row r="96" spans="1:10" ht="12" customHeight="1" x14ac:dyDescent="0.2">
      <c r="A96" s="44">
        <v>17</v>
      </c>
      <c r="B96" s="27" t="s">
        <v>350</v>
      </c>
      <c r="C96" s="88"/>
      <c r="D96" s="100"/>
      <c r="E96" s="48"/>
      <c r="F96" s="28"/>
      <c r="G96" s="5">
        <f>SUBTOTAL(109,F96:F99)</f>
        <v>1210581</v>
      </c>
      <c r="H96" s="6">
        <f>G96/$G$218</f>
        <v>3.0656365233379473E-3</v>
      </c>
    </row>
    <row r="97" spans="1:10" s="33" customFormat="1" ht="12" customHeight="1" x14ac:dyDescent="0.2">
      <c r="A97" s="40" t="s">
        <v>243</v>
      </c>
      <c r="B97" s="10" t="s">
        <v>232</v>
      </c>
      <c r="C97" s="53"/>
      <c r="D97" s="108"/>
      <c r="E97" s="35"/>
      <c r="F97" s="35"/>
      <c r="G97" s="32"/>
      <c r="H97" s="38"/>
      <c r="I97" s="95"/>
      <c r="J97" s="119"/>
    </row>
    <row r="98" spans="1:10" ht="24" customHeight="1" x14ac:dyDescent="0.2">
      <c r="A98" s="40" t="s">
        <v>0</v>
      </c>
      <c r="B98" s="10" t="s">
        <v>351</v>
      </c>
      <c r="C98" s="53" t="s">
        <v>204</v>
      </c>
      <c r="D98" s="108">
        <v>30</v>
      </c>
      <c r="E98" s="35">
        <v>40352.699999999997</v>
      </c>
      <c r="F98" s="35">
        <f>D98*E98</f>
        <v>1210581</v>
      </c>
      <c r="G98" s="32"/>
      <c r="H98" s="38">
        <f>F98/$G$218</f>
        <v>3.0656365233379473E-3</v>
      </c>
      <c r="I98" s="98"/>
    </row>
    <row r="99" spans="1:10" s="61" customFormat="1" ht="12" customHeight="1" x14ac:dyDescent="0.2">
      <c r="A99" s="45"/>
      <c r="B99" s="58"/>
      <c r="C99" s="62"/>
      <c r="D99" s="63"/>
      <c r="E99" s="60"/>
      <c r="F99" s="59"/>
      <c r="G99" s="59"/>
      <c r="H99" s="59"/>
      <c r="I99" s="105"/>
      <c r="J99" s="121"/>
    </row>
    <row r="100" spans="1:10" ht="12" customHeight="1" x14ac:dyDescent="0.2">
      <c r="A100" s="44">
        <v>19</v>
      </c>
      <c r="B100" s="27" t="s">
        <v>221</v>
      </c>
      <c r="C100" s="88"/>
      <c r="D100" s="100"/>
      <c r="E100" s="48"/>
      <c r="F100" s="28"/>
      <c r="G100" s="5">
        <f>SUBTOTAL(109,F100:F116)</f>
        <v>49333612.137626059</v>
      </c>
      <c r="H100" s="6">
        <f>G100/$G$218</f>
        <v>0.12493085815595546</v>
      </c>
      <c r="J100" s="122"/>
    </row>
    <row r="101" spans="1:10" s="33" customFormat="1" ht="12" customHeight="1" x14ac:dyDescent="0.2">
      <c r="A101" s="40" t="s">
        <v>187</v>
      </c>
      <c r="B101" s="10" t="s">
        <v>313</v>
      </c>
      <c r="C101" s="53"/>
      <c r="D101" s="108"/>
      <c r="E101" s="35"/>
      <c r="F101" s="35"/>
      <c r="G101" s="32"/>
      <c r="H101" s="38"/>
      <c r="I101" s="95"/>
      <c r="J101" s="119"/>
    </row>
    <row r="102" spans="1:10" s="33" customFormat="1" ht="66" customHeight="1" x14ac:dyDescent="0.2">
      <c r="A102" s="40" t="s">
        <v>288</v>
      </c>
      <c r="B102" s="10" t="s">
        <v>353</v>
      </c>
      <c r="C102" s="53" t="s">
        <v>61</v>
      </c>
      <c r="D102" s="108">
        <v>2</v>
      </c>
      <c r="E102" s="35">
        <v>3834099.18</v>
      </c>
      <c r="F102" s="35">
        <f t="shared" ref="F102:F106" si="13">D102*E102</f>
        <v>7668198.3600000003</v>
      </c>
      <c r="G102" s="32"/>
      <c r="H102" s="38">
        <f>F102/$G$218</f>
        <v>1.9418699748811646E-2</v>
      </c>
      <c r="I102" s="95"/>
      <c r="J102" s="122"/>
    </row>
    <row r="103" spans="1:10" s="33" customFormat="1" ht="63" customHeight="1" x14ac:dyDescent="0.2">
      <c r="A103" s="40" t="s">
        <v>69</v>
      </c>
      <c r="B103" s="10" t="s">
        <v>354</v>
      </c>
      <c r="C103" s="53" t="s">
        <v>61</v>
      </c>
      <c r="D103" s="108">
        <v>2</v>
      </c>
      <c r="E103" s="35">
        <v>3834099.18</v>
      </c>
      <c r="F103" s="35">
        <f t="shared" si="13"/>
        <v>7668198.3600000003</v>
      </c>
      <c r="G103" s="32"/>
      <c r="H103" s="38">
        <f>F103/$G$218</f>
        <v>1.9418699748811646E-2</v>
      </c>
      <c r="I103" s="95"/>
      <c r="J103" s="122"/>
    </row>
    <row r="104" spans="1:10" s="33" customFormat="1" ht="47.25" customHeight="1" x14ac:dyDescent="0.2">
      <c r="A104" s="40" t="s">
        <v>306</v>
      </c>
      <c r="B104" s="10" t="s">
        <v>355</v>
      </c>
      <c r="C104" s="53" t="s">
        <v>61</v>
      </c>
      <c r="D104" s="108">
        <v>1</v>
      </c>
      <c r="E104" s="35">
        <v>983655.49</v>
      </c>
      <c r="F104" s="35">
        <f t="shared" si="13"/>
        <v>983655.49</v>
      </c>
      <c r="G104" s="32"/>
      <c r="H104" s="38">
        <f>F104/$G$218</f>
        <v>2.490977635140387E-3</v>
      </c>
      <c r="I104" s="95"/>
      <c r="J104" s="122"/>
    </row>
    <row r="105" spans="1:10" s="33" customFormat="1" ht="48" customHeight="1" x14ac:dyDescent="0.2">
      <c r="A105" s="40" t="s">
        <v>307</v>
      </c>
      <c r="B105" s="10" t="s">
        <v>356</v>
      </c>
      <c r="C105" s="53" t="s">
        <v>61</v>
      </c>
      <c r="D105" s="108">
        <v>1</v>
      </c>
      <c r="E105" s="35">
        <v>1452659.17</v>
      </c>
      <c r="F105" s="35">
        <f t="shared" si="13"/>
        <v>1452659.17</v>
      </c>
      <c r="G105" s="32"/>
      <c r="H105" s="38">
        <f>F105/$G$218</f>
        <v>3.678667522052459E-3</v>
      </c>
      <c r="I105" s="95"/>
      <c r="J105" s="122"/>
    </row>
    <row r="106" spans="1:10" s="33" customFormat="1" ht="50.25" customHeight="1" x14ac:dyDescent="0.2">
      <c r="A106" s="40" t="s">
        <v>308</v>
      </c>
      <c r="B106" s="10" t="s">
        <v>357</v>
      </c>
      <c r="C106" s="53" t="s">
        <v>61</v>
      </c>
      <c r="D106" s="108">
        <v>1</v>
      </c>
      <c r="E106" s="35">
        <v>232058.98</v>
      </c>
      <c r="F106" s="35">
        <f t="shared" si="13"/>
        <v>232058.98</v>
      </c>
      <c r="G106" s="32"/>
      <c r="H106" s="38">
        <f>F106/$G$218</f>
        <v>5.8765872308961587E-4</v>
      </c>
      <c r="I106" s="95"/>
      <c r="J106" s="122"/>
    </row>
    <row r="107" spans="1:10" s="33" customFormat="1" ht="12" customHeight="1" x14ac:dyDescent="0.2">
      <c r="A107" s="40" t="s">
        <v>188</v>
      </c>
      <c r="B107" s="10" t="s">
        <v>326</v>
      </c>
      <c r="C107" s="53"/>
      <c r="D107" s="108"/>
      <c r="E107" s="35"/>
      <c r="F107" s="35"/>
      <c r="G107" s="32"/>
      <c r="H107" s="38"/>
      <c r="I107" s="95"/>
      <c r="J107" s="119"/>
    </row>
    <row r="108" spans="1:10" s="33" customFormat="1" ht="48" customHeight="1" x14ac:dyDescent="0.2">
      <c r="A108" s="40" t="s">
        <v>289</v>
      </c>
      <c r="B108" s="10" t="s">
        <v>358</v>
      </c>
      <c r="C108" s="53" t="s">
        <v>61</v>
      </c>
      <c r="D108" s="101">
        <v>1</v>
      </c>
      <c r="E108" s="35">
        <v>8365807.54</v>
      </c>
      <c r="F108" s="35">
        <f t="shared" ref="F108:F113" si="14">D108*E108</f>
        <v>8365807.54</v>
      </c>
      <c r="G108" s="32"/>
      <c r="H108" s="38">
        <f t="shared" ref="H108:H113" si="15">F108/$G$218</f>
        <v>2.1185302876750904E-2</v>
      </c>
      <c r="I108" s="95"/>
      <c r="J108" s="119"/>
    </row>
    <row r="109" spans="1:10" s="33" customFormat="1" ht="39" customHeight="1" x14ac:dyDescent="0.2">
      <c r="A109" s="40" t="s">
        <v>290</v>
      </c>
      <c r="B109" s="10" t="s">
        <v>359</v>
      </c>
      <c r="C109" s="53" t="s">
        <v>61</v>
      </c>
      <c r="D109" s="101">
        <v>4</v>
      </c>
      <c r="E109" s="35">
        <v>207977.08</v>
      </c>
      <c r="F109" s="35">
        <f t="shared" si="14"/>
        <v>831908.32</v>
      </c>
      <c r="G109" s="32"/>
      <c r="H109" s="38">
        <f t="shared" si="15"/>
        <v>2.1066979655724916E-3</v>
      </c>
      <c r="I109" s="95"/>
      <c r="J109" s="119"/>
    </row>
    <row r="110" spans="1:10" s="33" customFormat="1" ht="49.5" customHeight="1" x14ac:dyDescent="0.2">
      <c r="A110" s="40" t="s">
        <v>291</v>
      </c>
      <c r="B110" s="10" t="s">
        <v>360</v>
      </c>
      <c r="C110" s="53" t="s">
        <v>61</v>
      </c>
      <c r="D110" s="101">
        <v>1</v>
      </c>
      <c r="E110" s="35">
        <v>6073307.71</v>
      </c>
      <c r="F110" s="35">
        <f t="shared" si="14"/>
        <v>6073307.71</v>
      </c>
      <c r="G110" s="32"/>
      <c r="H110" s="38">
        <f t="shared" si="15"/>
        <v>1.5379849785554168E-2</v>
      </c>
      <c r="I110" s="95"/>
      <c r="J110" s="119"/>
    </row>
    <row r="111" spans="1:10" s="33" customFormat="1" ht="49.5" customHeight="1" x14ac:dyDescent="0.2">
      <c r="A111" s="40" t="s">
        <v>294</v>
      </c>
      <c r="B111" s="10" t="s">
        <v>361</v>
      </c>
      <c r="C111" s="53" t="s">
        <v>61</v>
      </c>
      <c r="D111" s="101">
        <v>1</v>
      </c>
      <c r="E111" s="35">
        <v>12039317.6</v>
      </c>
      <c r="F111" s="35">
        <f t="shared" si="14"/>
        <v>12039317.6</v>
      </c>
      <c r="G111" s="32"/>
      <c r="H111" s="38">
        <f t="shared" si="15"/>
        <v>3.0487982010807504E-2</v>
      </c>
      <c r="I111" s="95"/>
      <c r="J111" s="119"/>
    </row>
    <row r="112" spans="1:10" s="33" customFormat="1" ht="43.5" customHeight="1" x14ac:dyDescent="0.2">
      <c r="A112" s="40" t="s">
        <v>295</v>
      </c>
      <c r="B112" s="10" t="s">
        <v>362</v>
      </c>
      <c r="C112" s="53" t="s">
        <v>61</v>
      </c>
      <c r="D112" s="101">
        <v>1</v>
      </c>
      <c r="E112" s="35">
        <v>1990577.6276260596</v>
      </c>
      <c r="F112" s="35">
        <f t="shared" si="14"/>
        <v>1990577.6276260596</v>
      </c>
      <c r="G112" s="32"/>
      <c r="H112" s="38">
        <f t="shared" si="15"/>
        <v>5.0408749829956466E-3</v>
      </c>
      <c r="I112" s="95"/>
      <c r="J112" s="119"/>
    </row>
    <row r="113" spans="1:11" s="33" customFormat="1" ht="51" customHeight="1" x14ac:dyDescent="0.2">
      <c r="A113" s="40" t="s">
        <v>296</v>
      </c>
      <c r="B113" s="10" t="s">
        <v>363</v>
      </c>
      <c r="C113" s="53" t="s">
        <v>61</v>
      </c>
      <c r="D113" s="101">
        <v>2</v>
      </c>
      <c r="E113" s="35">
        <v>585952.63</v>
      </c>
      <c r="F113" s="35">
        <f t="shared" si="14"/>
        <v>1171905.26</v>
      </c>
      <c r="G113" s="32"/>
      <c r="H113" s="38">
        <f t="shared" si="15"/>
        <v>2.9676953189814257E-3</v>
      </c>
      <c r="I113" s="95"/>
      <c r="J113" s="119"/>
    </row>
    <row r="114" spans="1:11" s="33" customFormat="1" ht="12" customHeight="1" x14ac:dyDescent="0.2">
      <c r="A114" s="40" t="s">
        <v>189</v>
      </c>
      <c r="B114" s="10" t="s">
        <v>324</v>
      </c>
      <c r="C114" s="53"/>
      <c r="D114" s="101"/>
      <c r="E114" s="35"/>
      <c r="F114" s="35"/>
      <c r="G114" s="32"/>
      <c r="H114" s="38"/>
      <c r="I114" s="95"/>
      <c r="J114" s="119"/>
    </row>
    <row r="115" spans="1:11" s="33" customFormat="1" ht="12" customHeight="1" x14ac:dyDescent="0.2">
      <c r="A115" s="40" t="s">
        <v>314</v>
      </c>
      <c r="B115" s="10" t="s">
        <v>339</v>
      </c>
      <c r="C115" s="53" t="s">
        <v>204</v>
      </c>
      <c r="D115" s="108">
        <v>18</v>
      </c>
      <c r="E115" s="35">
        <v>47556.54</v>
      </c>
      <c r="F115" s="35">
        <f t="shared" ref="F115" si="16">D115*E115</f>
        <v>856017.72</v>
      </c>
      <c r="G115" s="32"/>
      <c r="H115" s="38">
        <f>F115/$G$218</f>
        <v>2.1677518373875654E-3</v>
      </c>
      <c r="I115" s="95"/>
      <c r="J115" s="119"/>
    </row>
    <row r="116" spans="1:11" s="61" customFormat="1" ht="12" customHeight="1" x14ac:dyDescent="0.2">
      <c r="A116" s="45"/>
      <c r="B116" s="58"/>
      <c r="C116" s="62"/>
      <c r="D116" s="63"/>
      <c r="E116" s="60"/>
      <c r="F116" s="59"/>
      <c r="G116" s="59"/>
      <c r="H116" s="59"/>
      <c r="I116" s="105"/>
      <c r="J116" s="121"/>
    </row>
    <row r="117" spans="1:11" ht="12" customHeight="1" x14ac:dyDescent="0.2">
      <c r="A117" s="44">
        <v>21</v>
      </c>
      <c r="B117" s="27" t="s">
        <v>190</v>
      </c>
      <c r="C117" s="88"/>
      <c r="D117" s="100"/>
      <c r="E117" s="48"/>
      <c r="F117" s="28"/>
      <c r="G117" s="5">
        <f>SUBTOTAL(109,F117:F120)</f>
        <v>1773996.46</v>
      </c>
      <c r="H117" s="6">
        <f>G117/$G$218</f>
        <v>4.492411775873094E-3</v>
      </c>
    </row>
    <row r="118" spans="1:11" s="33" customFormat="1" ht="12" customHeight="1" x14ac:dyDescent="0.2">
      <c r="A118" s="40" t="s">
        <v>191</v>
      </c>
      <c r="B118" s="10" t="s">
        <v>237</v>
      </c>
      <c r="C118" s="53"/>
      <c r="D118" s="101"/>
      <c r="E118" s="35"/>
      <c r="F118" s="50"/>
      <c r="G118" s="32"/>
      <c r="H118" s="38"/>
      <c r="I118" s="95"/>
      <c r="J118" s="119"/>
    </row>
    <row r="119" spans="1:11" s="33" customFormat="1" ht="60.75" customHeight="1" x14ac:dyDescent="0.2">
      <c r="A119" s="40" t="s">
        <v>12</v>
      </c>
      <c r="B119" s="10" t="s">
        <v>364</v>
      </c>
      <c r="C119" s="104" t="s">
        <v>61</v>
      </c>
      <c r="D119" s="101">
        <v>2</v>
      </c>
      <c r="E119" s="35">
        <v>886998.23</v>
      </c>
      <c r="F119" s="35">
        <f t="shared" ref="F119" si="17">D119*E119</f>
        <v>1773996.46</v>
      </c>
      <c r="G119" s="32"/>
      <c r="H119" s="38">
        <f>F119/$G$218</f>
        <v>4.492411775873094E-3</v>
      </c>
      <c r="I119" s="95"/>
      <c r="J119" s="119"/>
      <c r="K119" s="106"/>
    </row>
    <row r="120" spans="1:11" s="61" customFormat="1" ht="12" customHeight="1" x14ac:dyDescent="0.2">
      <c r="A120" s="45"/>
      <c r="B120" s="58"/>
      <c r="C120" s="62"/>
      <c r="D120" s="63"/>
      <c r="E120" s="60"/>
      <c r="F120" s="59"/>
      <c r="G120" s="59"/>
      <c r="H120" s="59"/>
      <c r="I120" s="105"/>
      <c r="J120" s="121"/>
    </row>
    <row r="121" spans="1:11" ht="12" customHeight="1" x14ac:dyDescent="0.2">
      <c r="A121" s="44">
        <v>22</v>
      </c>
      <c r="B121" s="27" t="s">
        <v>192</v>
      </c>
      <c r="C121" s="88"/>
      <c r="D121" s="100"/>
      <c r="E121" s="48"/>
      <c r="F121" s="28"/>
      <c r="G121" s="5">
        <f>SUBTOTAL(109,F121:F154)</f>
        <v>45865446.569999993</v>
      </c>
      <c r="H121" s="6">
        <f>G121/$G$218</f>
        <v>0.11614818683276638</v>
      </c>
    </row>
    <row r="122" spans="1:11" s="33" customFormat="1" ht="12" customHeight="1" x14ac:dyDescent="0.2">
      <c r="A122" s="40" t="s">
        <v>57</v>
      </c>
      <c r="B122" s="10" t="s">
        <v>193</v>
      </c>
      <c r="C122" s="53"/>
      <c r="D122" s="108"/>
      <c r="E122" s="35"/>
      <c r="F122" s="35"/>
      <c r="G122" s="32"/>
      <c r="H122" s="38"/>
      <c r="I122" s="95"/>
      <c r="J122" s="119"/>
    </row>
    <row r="123" spans="1:11" s="33" customFormat="1" ht="24" customHeight="1" x14ac:dyDescent="0.2">
      <c r="A123" s="40" t="s">
        <v>91</v>
      </c>
      <c r="B123" s="10" t="s">
        <v>70</v>
      </c>
      <c r="C123" s="53" t="s">
        <v>177</v>
      </c>
      <c r="D123" s="101">
        <v>73</v>
      </c>
      <c r="E123" s="35">
        <v>200689.11</v>
      </c>
      <c r="F123" s="35">
        <f>D123*E123</f>
        <v>14650305.029999999</v>
      </c>
      <c r="G123" s="32"/>
      <c r="H123" s="38">
        <f>F123/$G$218</f>
        <v>3.7099962892206011E-2</v>
      </c>
      <c r="I123" s="95"/>
      <c r="J123" s="119"/>
    </row>
    <row r="124" spans="1:11" s="33" customFormat="1" ht="12" customHeight="1" x14ac:dyDescent="0.2">
      <c r="A124" s="40" t="s">
        <v>58</v>
      </c>
      <c r="B124" s="10" t="s">
        <v>133</v>
      </c>
      <c r="C124" s="53"/>
      <c r="D124" s="108"/>
      <c r="E124" s="35"/>
      <c r="F124" s="35"/>
      <c r="G124" s="32"/>
      <c r="H124" s="38"/>
      <c r="I124" s="95"/>
      <c r="J124" s="119"/>
    </row>
    <row r="125" spans="1:11" s="33" customFormat="1" ht="24" customHeight="1" x14ac:dyDescent="0.2">
      <c r="A125" s="40" t="s">
        <v>92</v>
      </c>
      <c r="B125" s="10" t="s">
        <v>71</v>
      </c>
      <c r="C125" s="53" t="s">
        <v>177</v>
      </c>
      <c r="D125" s="101">
        <v>23</v>
      </c>
      <c r="E125" s="35">
        <v>184320.25</v>
      </c>
      <c r="F125" s="35">
        <f>D125*E125</f>
        <v>4239365.75</v>
      </c>
      <c r="G125" s="32"/>
      <c r="H125" s="38">
        <f>F125/$G$218</f>
        <v>1.0735633946830464E-2</v>
      </c>
      <c r="I125" s="95"/>
      <c r="J125" s="119"/>
    </row>
    <row r="126" spans="1:11" s="33" customFormat="1" ht="24" customHeight="1" x14ac:dyDescent="0.2">
      <c r="A126" s="40" t="s">
        <v>253</v>
      </c>
      <c r="B126" s="10" t="s">
        <v>45</v>
      </c>
      <c r="C126" s="53" t="s">
        <v>177</v>
      </c>
      <c r="D126" s="101">
        <v>8</v>
      </c>
      <c r="E126" s="35">
        <v>230313.35</v>
      </c>
      <c r="F126" s="35">
        <f>D126*E126</f>
        <v>1842506.8</v>
      </c>
      <c r="G126" s="32"/>
      <c r="H126" s="38">
        <f>F126/$G$218</f>
        <v>4.6659051650228501E-3</v>
      </c>
      <c r="I126" s="95"/>
      <c r="J126" s="119"/>
    </row>
    <row r="127" spans="1:11" s="33" customFormat="1" ht="12" customHeight="1" x14ac:dyDescent="0.2">
      <c r="A127" s="40" t="s">
        <v>59</v>
      </c>
      <c r="B127" s="10" t="s">
        <v>138</v>
      </c>
      <c r="C127" s="53"/>
      <c r="D127" s="108"/>
      <c r="E127" s="35"/>
      <c r="F127" s="35"/>
      <c r="G127" s="32"/>
      <c r="H127" s="38"/>
      <c r="I127" s="95"/>
      <c r="J127" s="119"/>
    </row>
    <row r="128" spans="1:11" s="33" customFormat="1" ht="24" customHeight="1" x14ac:dyDescent="0.2">
      <c r="A128" s="40" t="s">
        <v>272</v>
      </c>
      <c r="B128" s="10" t="s">
        <v>172</v>
      </c>
      <c r="C128" s="53" t="s">
        <v>61</v>
      </c>
      <c r="D128" s="108">
        <v>1</v>
      </c>
      <c r="E128" s="35">
        <v>257976.65</v>
      </c>
      <c r="F128" s="35">
        <f t="shared" ref="F128" si="18">D128*E128</f>
        <v>257976.65</v>
      </c>
      <c r="G128" s="32"/>
      <c r="H128" s="38">
        <f>F128/$G$218</f>
        <v>6.5329179989473689E-4</v>
      </c>
      <c r="I128" s="95"/>
      <c r="J128" s="119"/>
    </row>
    <row r="129" spans="1:11" s="33" customFormat="1" ht="12" customHeight="1" x14ac:dyDescent="0.2">
      <c r="A129" s="40" t="s">
        <v>139</v>
      </c>
      <c r="B129" s="10" t="s">
        <v>140</v>
      </c>
      <c r="C129" s="53"/>
      <c r="D129" s="108"/>
      <c r="E129" s="35"/>
      <c r="F129" s="35"/>
      <c r="G129" s="32"/>
      <c r="H129" s="38"/>
      <c r="I129" s="95"/>
      <c r="J129" s="119"/>
    </row>
    <row r="130" spans="1:11" s="33" customFormat="1" ht="24" customHeight="1" x14ac:dyDescent="0.2">
      <c r="A130" s="40" t="s">
        <v>134</v>
      </c>
      <c r="B130" s="10" t="s">
        <v>261</v>
      </c>
      <c r="C130" s="53" t="s">
        <v>61</v>
      </c>
      <c r="D130" s="101">
        <v>4</v>
      </c>
      <c r="E130" s="35">
        <v>29267.01</v>
      </c>
      <c r="F130" s="35">
        <f>D130*E130</f>
        <v>117068.04</v>
      </c>
      <c r="G130" s="32"/>
      <c r="H130" s="38">
        <f>F130/$G$218</f>
        <v>2.9645935227761523E-4</v>
      </c>
      <c r="I130" s="95"/>
      <c r="J130" s="119"/>
    </row>
    <row r="131" spans="1:11" s="33" customFormat="1" ht="24" customHeight="1" x14ac:dyDescent="0.2">
      <c r="A131" s="40" t="s">
        <v>135</v>
      </c>
      <c r="B131" s="10" t="s">
        <v>262</v>
      </c>
      <c r="C131" s="53" t="s">
        <v>61</v>
      </c>
      <c r="D131" s="101">
        <v>4</v>
      </c>
      <c r="E131" s="35">
        <v>29267.01</v>
      </c>
      <c r="F131" s="35">
        <f>D131*E131</f>
        <v>117068.04</v>
      </c>
      <c r="G131" s="32"/>
      <c r="H131" s="38">
        <f>F131/$G$218</f>
        <v>2.9645935227761523E-4</v>
      </c>
      <c r="I131" s="95"/>
      <c r="J131" s="119"/>
    </row>
    <row r="132" spans="1:11" s="33" customFormat="1" ht="24" customHeight="1" x14ac:dyDescent="0.2">
      <c r="A132" s="40" t="s">
        <v>136</v>
      </c>
      <c r="B132" s="10" t="s">
        <v>321</v>
      </c>
      <c r="C132" s="104" t="s">
        <v>61</v>
      </c>
      <c r="D132" s="101">
        <v>6</v>
      </c>
      <c r="E132" s="35">
        <v>29267.01</v>
      </c>
      <c r="F132" s="35">
        <f>D132*E132</f>
        <v>175602.06</v>
      </c>
      <c r="G132" s="32"/>
      <c r="H132" s="38">
        <f>F132/$G$218</f>
        <v>4.4468902841642287E-4</v>
      </c>
      <c r="I132" s="95"/>
      <c r="J132" s="119"/>
    </row>
    <row r="133" spans="1:11" s="33" customFormat="1" ht="24" x14ac:dyDescent="0.2">
      <c r="A133" s="40" t="s">
        <v>8</v>
      </c>
      <c r="B133" s="10" t="s">
        <v>23</v>
      </c>
      <c r="C133" s="104" t="s">
        <v>61</v>
      </c>
      <c r="D133" s="101">
        <v>1</v>
      </c>
      <c r="E133" s="35">
        <v>51975.39</v>
      </c>
      <c r="F133" s="35">
        <f t="shared" ref="F133:F134" si="19">D133*E133</f>
        <v>51975.39</v>
      </c>
      <c r="G133" s="32"/>
      <c r="H133" s="38">
        <f>F133/$G$218</f>
        <v>1.3162081174141502E-4</v>
      </c>
      <c r="I133" s="95"/>
      <c r="J133" s="119"/>
    </row>
    <row r="134" spans="1:11" s="33" customFormat="1" ht="24" customHeight="1" x14ac:dyDescent="0.2">
      <c r="A134" s="40" t="s">
        <v>137</v>
      </c>
      <c r="B134" s="10" t="s">
        <v>240</v>
      </c>
      <c r="C134" s="104" t="s">
        <v>61</v>
      </c>
      <c r="D134" s="101">
        <v>4</v>
      </c>
      <c r="E134" s="35">
        <v>166773.81</v>
      </c>
      <c r="F134" s="35">
        <f t="shared" si="19"/>
        <v>667095.24</v>
      </c>
      <c r="G134" s="32"/>
      <c r="H134" s="38">
        <f>F134/$G$218</f>
        <v>1.6893306043039612E-3</v>
      </c>
      <c r="I134" s="95"/>
      <c r="J134" s="119"/>
    </row>
    <row r="135" spans="1:11" s="33" customFormat="1" ht="12" customHeight="1" x14ac:dyDescent="0.2">
      <c r="A135" s="40" t="s">
        <v>222</v>
      </c>
      <c r="B135" s="10" t="s">
        <v>13</v>
      </c>
      <c r="C135" s="53"/>
      <c r="D135" s="101"/>
      <c r="E135" s="35"/>
      <c r="F135" s="35"/>
      <c r="G135" s="32"/>
      <c r="H135" s="38"/>
      <c r="I135" s="95"/>
      <c r="J135" s="119"/>
    </row>
    <row r="136" spans="1:11" s="33" customFormat="1" ht="24" customHeight="1" x14ac:dyDescent="0.2">
      <c r="A136" s="40" t="s">
        <v>4</v>
      </c>
      <c r="B136" s="10" t="s">
        <v>336</v>
      </c>
      <c r="C136" s="53" t="s">
        <v>61</v>
      </c>
      <c r="D136" s="101">
        <v>11</v>
      </c>
      <c r="E136" s="35">
        <v>76862.570000000007</v>
      </c>
      <c r="F136" s="35">
        <f t="shared" ref="F136:F137" si="20">D136*E136</f>
        <v>845488.27</v>
      </c>
      <c r="G136" s="32"/>
      <c r="H136" s="38">
        <f>F136/$G$218</f>
        <v>2.1410873956933208E-3</v>
      </c>
      <c r="I136" s="95"/>
      <c r="J136" s="119"/>
    </row>
    <row r="137" spans="1:11" s="33" customFormat="1" ht="12" customHeight="1" x14ac:dyDescent="0.2">
      <c r="A137" s="40" t="s">
        <v>111</v>
      </c>
      <c r="B137" s="10" t="s">
        <v>333</v>
      </c>
      <c r="C137" s="53" t="s">
        <v>61</v>
      </c>
      <c r="D137" s="101">
        <v>51</v>
      </c>
      <c r="E137" s="35">
        <v>197647.61</v>
      </c>
      <c r="F137" s="35">
        <f t="shared" si="20"/>
        <v>10080028.109999999</v>
      </c>
      <c r="G137" s="32"/>
      <c r="H137" s="38">
        <f>F137/$G$218</f>
        <v>2.5526340104701114E-2</v>
      </c>
      <c r="I137" s="95"/>
      <c r="J137" s="119"/>
    </row>
    <row r="138" spans="1:11" s="33" customFormat="1" ht="12" customHeight="1" x14ac:dyDescent="0.2">
      <c r="A138" s="40" t="s">
        <v>315</v>
      </c>
      <c r="B138" s="10" t="s">
        <v>312</v>
      </c>
      <c r="C138" s="53" t="s">
        <v>61</v>
      </c>
      <c r="D138" s="101">
        <v>3</v>
      </c>
      <c r="E138" s="35">
        <v>329461.99</v>
      </c>
      <c r="F138" s="35">
        <f>D138*E138</f>
        <v>988385.97</v>
      </c>
      <c r="G138" s="32"/>
      <c r="H138" s="38">
        <f>F138/$G$218</f>
        <v>2.5029569510729185E-3</v>
      </c>
      <c r="I138" s="95"/>
      <c r="J138" s="119"/>
    </row>
    <row r="139" spans="1:11" s="33" customFormat="1" ht="12" customHeight="1" x14ac:dyDescent="0.2">
      <c r="A139" s="40" t="s">
        <v>316</v>
      </c>
      <c r="B139" s="10" t="s">
        <v>347</v>
      </c>
      <c r="C139" s="53" t="s">
        <v>61</v>
      </c>
      <c r="D139" s="101">
        <v>8</v>
      </c>
      <c r="E139" s="35">
        <v>496970.88</v>
      </c>
      <c r="F139" s="35">
        <f t="shared" ref="F139" si="21">D139*E139</f>
        <v>3975767.04</v>
      </c>
      <c r="G139" s="32"/>
      <c r="H139" s="38">
        <f>F139/$G$218</f>
        <v>1.0068105022387764E-2</v>
      </c>
      <c r="I139" s="95"/>
      <c r="J139" s="119"/>
    </row>
    <row r="140" spans="1:11" s="33" customFormat="1" ht="12.75" customHeight="1" x14ac:dyDescent="0.2">
      <c r="A140" s="40" t="s">
        <v>223</v>
      </c>
      <c r="B140" s="10" t="s">
        <v>47</v>
      </c>
      <c r="C140" s="53"/>
      <c r="D140" s="108"/>
      <c r="E140" s="35"/>
      <c r="F140" s="35"/>
      <c r="G140" s="32"/>
      <c r="H140" s="38"/>
      <c r="I140" s="95"/>
      <c r="J140" s="119"/>
    </row>
    <row r="141" spans="1:11" s="33" customFormat="1" ht="24.75" customHeight="1" x14ac:dyDescent="0.2">
      <c r="A141" s="40" t="s">
        <v>273</v>
      </c>
      <c r="B141" s="10" t="s">
        <v>260</v>
      </c>
      <c r="C141" s="53" t="s">
        <v>61</v>
      </c>
      <c r="D141" s="101">
        <v>1</v>
      </c>
      <c r="E141" s="35">
        <v>855710.73</v>
      </c>
      <c r="F141" s="35">
        <f>D141*E141</f>
        <v>855710.73</v>
      </c>
      <c r="G141" s="32"/>
      <c r="H141" s="38">
        <f>F141/$G$218</f>
        <v>2.1669744257510871E-3</v>
      </c>
      <c r="I141" s="95"/>
      <c r="J141" s="119"/>
    </row>
    <row r="142" spans="1:11" s="33" customFormat="1" ht="12" customHeight="1" x14ac:dyDescent="0.2">
      <c r="A142" s="40" t="s">
        <v>120</v>
      </c>
      <c r="B142" s="10" t="s">
        <v>48</v>
      </c>
      <c r="C142" s="53"/>
      <c r="D142" s="101"/>
      <c r="E142" s="35"/>
      <c r="F142" s="35"/>
      <c r="G142" s="32"/>
      <c r="H142" s="38"/>
      <c r="I142" s="95"/>
      <c r="J142" s="119"/>
    </row>
    <row r="143" spans="1:11" s="33" customFormat="1" ht="48" x14ac:dyDescent="0.2">
      <c r="A143" s="40" t="s">
        <v>51</v>
      </c>
      <c r="B143" s="10" t="s">
        <v>301</v>
      </c>
      <c r="C143" s="53" t="s">
        <v>61</v>
      </c>
      <c r="D143" s="101">
        <v>4</v>
      </c>
      <c r="E143" s="35">
        <v>290869.05</v>
      </c>
      <c r="F143" s="35">
        <f>D143*E143</f>
        <v>1163476.2</v>
      </c>
      <c r="G143" s="32"/>
      <c r="H143" s="38">
        <f>F143/$G$218</f>
        <v>2.9463498376023135E-3</v>
      </c>
      <c r="I143" s="95"/>
      <c r="J143" s="119"/>
    </row>
    <row r="144" spans="1:11" s="33" customFormat="1" ht="12" customHeight="1" x14ac:dyDescent="0.2">
      <c r="A144" s="40" t="s">
        <v>49</v>
      </c>
      <c r="B144" s="10" t="s">
        <v>50</v>
      </c>
      <c r="C144" s="53"/>
      <c r="D144" s="101"/>
      <c r="E144" s="35"/>
      <c r="F144" s="35"/>
      <c r="G144" s="32"/>
      <c r="H144" s="38"/>
      <c r="I144" s="95"/>
      <c r="J144" s="119"/>
      <c r="K144" s="129"/>
    </row>
    <row r="145" spans="1:14" s="33" customFormat="1" ht="12" customHeight="1" x14ac:dyDescent="0.2">
      <c r="A145" s="40" t="s">
        <v>141</v>
      </c>
      <c r="B145" s="10" t="s">
        <v>334</v>
      </c>
      <c r="C145" s="53" t="s">
        <v>61</v>
      </c>
      <c r="D145" s="101">
        <v>9</v>
      </c>
      <c r="E145" s="35">
        <v>126072.02</v>
      </c>
      <c r="F145" s="35">
        <f t="shared" ref="F145:F149" si="22">D145*E145</f>
        <v>1134648.18</v>
      </c>
      <c r="G145" s="32"/>
      <c r="H145" s="38">
        <f t="shared" ref="H145:H150" si="23">F145/$G$218</f>
        <v>2.8733466837385763E-3</v>
      </c>
      <c r="I145" s="95"/>
      <c r="J145" s="119"/>
    </row>
    <row r="146" spans="1:14" s="33" customFormat="1" ht="12" customHeight="1" x14ac:dyDescent="0.2">
      <c r="A146" s="40" t="s">
        <v>86</v>
      </c>
      <c r="B146" s="10" t="s">
        <v>271</v>
      </c>
      <c r="C146" s="53" t="s">
        <v>61</v>
      </c>
      <c r="D146" s="101">
        <v>6</v>
      </c>
      <c r="E146" s="35">
        <v>121135.97</v>
      </c>
      <c r="F146" s="35">
        <f>D146*E146</f>
        <v>726815.82000000007</v>
      </c>
      <c r="G146" s="32"/>
      <c r="H146" s="38">
        <f t="shared" si="23"/>
        <v>1.8405650869556184E-3</v>
      </c>
      <c r="I146" s="95"/>
      <c r="J146" s="119"/>
    </row>
    <row r="147" spans="1:14" s="33" customFormat="1" ht="12" customHeight="1" x14ac:dyDescent="0.2">
      <c r="A147" s="40" t="s">
        <v>86</v>
      </c>
      <c r="B147" s="10" t="s">
        <v>293</v>
      </c>
      <c r="C147" s="53" t="s">
        <v>61</v>
      </c>
      <c r="D147" s="101">
        <v>2</v>
      </c>
      <c r="E147" s="35">
        <v>121135.97</v>
      </c>
      <c r="F147" s="35">
        <f>D147*E147</f>
        <v>242271.94</v>
      </c>
      <c r="G147" s="32"/>
      <c r="H147" s="38">
        <f t="shared" si="23"/>
        <v>6.1352169565187281E-4</v>
      </c>
      <c r="I147" s="95"/>
      <c r="J147" s="119"/>
    </row>
    <row r="148" spans="1:14" s="33" customFormat="1" ht="12" customHeight="1" x14ac:dyDescent="0.2">
      <c r="A148" s="40" t="s">
        <v>87</v>
      </c>
      <c r="B148" s="10" t="s">
        <v>94</v>
      </c>
      <c r="C148" s="53" t="s">
        <v>61</v>
      </c>
      <c r="D148" s="101">
        <v>6</v>
      </c>
      <c r="E148" s="35">
        <v>97858.880000000005</v>
      </c>
      <c r="F148" s="35">
        <f t="shared" si="22"/>
        <v>587153.28</v>
      </c>
      <c r="G148" s="32"/>
      <c r="H148" s="38">
        <f t="shared" si="23"/>
        <v>1.4868881470679553E-3</v>
      </c>
      <c r="I148" s="95"/>
      <c r="J148" s="119"/>
    </row>
    <row r="149" spans="1:14" s="33" customFormat="1" ht="24" customHeight="1" x14ac:dyDescent="0.2">
      <c r="A149" s="40" t="s">
        <v>88</v>
      </c>
      <c r="B149" s="10" t="s">
        <v>7</v>
      </c>
      <c r="C149" s="53" t="s">
        <v>61</v>
      </c>
      <c r="D149" s="101">
        <v>5</v>
      </c>
      <c r="E149" s="35">
        <v>132593.19</v>
      </c>
      <c r="F149" s="35">
        <f t="shared" si="22"/>
        <v>662965.94999999995</v>
      </c>
      <c r="G149" s="32"/>
      <c r="H149" s="38">
        <f t="shared" si="23"/>
        <v>1.6788737226583264E-3</v>
      </c>
      <c r="I149" s="95"/>
      <c r="J149" s="119"/>
    </row>
    <row r="150" spans="1:14" s="33" customFormat="1" ht="12" customHeight="1" x14ac:dyDescent="0.2">
      <c r="A150" s="40" t="s">
        <v>89</v>
      </c>
      <c r="B150" s="10" t="s">
        <v>256</v>
      </c>
      <c r="C150" s="53" t="s">
        <v>61</v>
      </c>
      <c r="D150" s="101">
        <v>2</v>
      </c>
      <c r="E150" s="35">
        <v>81701.08</v>
      </c>
      <c r="F150" s="35">
        <f>D150*E150</f>
        <v>163402.16</v>
      </c>
      <c r="G150" s="32"/>
      <c r="H150" s="38">
        <f t="shared" si="23"/>
        <v>4.1379439268277881E-4</v>
      </c>
      <c r="I150" s="95"/>
      <c r="J150" s="119"/>
    </row>
    <row r="151" spans="1:14" s="33" customFormat="1" ht="12" customHeight="1" x14ac:dyDescent="0.2">
      <c r="A151" s="40" t="s">
        <v>46</v>
      </c>
      <c r="B151" s="10" t="s">
        <v>164</v>
      </c>
      <c r="C151" s="53"/>
      <c r="D151" s="108"/>
      <c r="E151" s="35"/>
      <c r="F151" s="35"/>
      <c r="G151" s="32"/>
      <c r="H151" s="38"/>
      <c r="I151" s="95"/>
      <c r="J151" s="119"/>
    </row>
    <row r="152" spans="1:14" s="33" customFormat="1" ht="12" customHeight="1" x14ac:dyDescent="0.2">
      <c r="A152" s="40" t="s">
        <v>254</v>
      </c>
      <c r="B152" s="10" t="s">
        <v>297</v>
      </c>
      <c r="C152" s="53" t="s">
        <v>204</v>
      </c>
      <c r="D152" s="108">
        <v>22</v>
      </c>
      <c r="E152" s="35">
        <v>55882.22</v>
      </c>
      <c r="F152" s="35">
        <f t="shared" ref="F152:F153" si="24">D152*E152</f>
        <v>1229408.8400000001</v>
      </c>
      <c r="G152" s="32"/>
      <c r="H152" s="38">
        <f>F152/$G$218</f>
        <v>3.1133155418914876E-3</v>
      </c>
      <c r="I152" s="95"/>
      <c r="J152" s="119"/>
    </row>
    <row r="153" spans="1:14" s="33" customFormat="1" ht="12" customHeight="1" x14ac:dyDescent="0.2">
      <c r="A153" s="40" t="s">
        <v>255</v>
      </c>
      <c r="B153" s="10" t="s">
        <v>257</v>
      </c>
      <c r="C153" s="53" t="s">
        <v>204</v>
      </c>
      <c r="D153" s="101">
        <v>22</v>
      </c>
      <c r="E153" s="35">
        <v>49589.14</v>
      </c>
      <c r="F153" s="35">
        <f t="shared" si="24"/>
        <v>1090961.08</v>
      </c>
      <c r="G153" s="32"/>
      <c r="H153" s="38">
        <f>F153/$G$218</f>
        <v>2.7627148719401779E-3</v>
      </c>
      <c r="I153" s="95"/>
      <c r="J153" s="119"/>
      <c r="K153" s="42"/>
    </row>
    <row r="154" spans="1:14" ht="12" customHeight="1" x14ac:dyDescent="0.2">
      <c r="A154" s="45"/>
      <c r="B154" s="58"/>
      <c r="C154" s="62"/>
      <c r="D154" s="63"/>
      <c r="E154" s="60"/>
      <c r="F154" s="59"/>
      <c r="G154" s="59"/>
      <c r="H154" s="59"/>
      <c r="I154" s="98"/>
    </row>
    <row r="155" spans="1:14" ht="12" customHeight="1" x14ac:dyDescent="0.2">
      <c r="A155" s="44" t="s">
        <v>105</v>
      </c>
      <c r="B155" s="27" t="s">
        <v>115</v>
      </c>
      <c r="C155" s="88"/>
      <c r="D155" s="100"/>
      <c r="E155" s="48"/>
      <c r="F155" s="28"/>
      <c r="G155" s="5">
        <f>SUBTOTAL(109,F155:F175)</f>
        <v>8761746.0179999992</v>
      </c>
      <c r="H155" s="6">
        <f>G155/$G$218</f>
        <v>2.2187964787975047E-2</v>
      </c>
    </row>
    <row r="156" spans="1:14" s="33" customFormat="1" ht="12" customHeight="1" x14ac:dyDescent="0.2">
      <c r="A156" s="40" t="s">
        <v>121</v>
      </c>
      <c r="B156" s="10" t="s">
        <v>117</v>
      </c>
      <c r="C156" s="53"/>
      <c r="D156" s="108"/>
      <c r="E156" s="35"/>
      <c r="F156" s="35"/>
      <c r="G156" s="32"/>
      <c r="H156" s="38"/>
      <c r="I156" s="95"/>
      <c r="J156" s="119"/>
    </row>
    <row r="157" spans="1:14" s="33" customFormat="1" ht="24" customHeight="1" x14ac:dyDescent="0.2">
      <c r="A157" s="40" t="s">
        <v>166</v>
      </c>
      <c r="B157" s="10" t="s">
        <v>84</v>
      </c>
      <c r="C157" s="104" t="s">
        <v>204</v>
      </c>
      <c r="D157" s="101">
        <v>7.5</v>
      </c>
      <c r="E157" s="35">
        <v>32125.89</v>
      </c>
      <c r="F157" s="35">
        <f t="shared" ref="F157:F161" si="25">D157*E157</f>
        <v>240944.17499999999</v>
      </c>
      <c r="G157" s="32"/>
      <c r="H157" s="38">
        <f t="shared" ref="H157:H162" si="26">F157/$G$218</f>
        <v>6.1015930612286988E-4</v>
      </c>
      <c r="I157" s="95"/>
      <c r="J157" s="119"/>
      <c r="N157" s="33" t="s">
        <v>265</v>
      </c>
    </row>
    <row r="158" spans="1:14" s="33" customFormat="1" ht="24" customHeight="1" x14ac:dyDescent="0.2">
      <c r="A158" s="40" t="s">
        <v>167</v>
      </c>
      <c r="B158" s="10" t="s">
        <v>85</v>
      </c>
      <c r="C158" s="53" t="s">
        <v>204</v>
      </c>
      <c r="D158" s="101">
        <v>15</v>
      </c>
      <c r="E158" s="35">
        <v>34903.86</v>
      </c>
      <c r="F158" s="35">
        <f t="shared" si="25"/>
        <v>523557.9</v>
      </c>
      <c r="G158" s="32"/>
      <c r="H158" s="38">
        <f t="shared" si="26"/>
        <v>1.3258412450898509E-3</v>
      </c>
      <c r="I158" s="95"/>
      <c r="J158" s="119"/>
    </row>
    <row r="159" spans="1:14" s="33" customFormat="1" ht="24" customHeight="1" x14ac:dyDescent="0.2">
      <c r="A159" s="40" t="s">
        <v>168</v>
      </c>
      <c r="B159" s="10" t="s">
        <v>142</v>
      </c>
      <c r="C159" s="53" t="s">
        <v>204</v>
      </c>
      <c r="D159" s="101">
        <v>43.5</v>
      </c>
      <c r="E159" s="35">
        <v>40551.07</v>
      </c>
      <c r="F159" s="35">
        <f t="shared" si="25"/>
        <v>1763971.5449999999</v>
      </c>
      <c r="G159" s="32"/>
      <c r="H159" s="38">
        <f t="shared" si="26"/>
        <v>4.467025002441693E-3</v>
      </c>
      <c r="I159" s="95"/>
      <c r="J159" s="119"/>
    </row>
    <row r="160" spans="1:14" s="33" customFormat="1" ht="12" customHeight="1" x14ac:dyDescent="0.2">
      <c r="A160" s="40" t="s">
        <v>274</v>
      </c>
      <c r="B160" s="10" t="s">
        <v>54</v>
      </c>
      <c r="C160" s="53" t="s">
        <v>61</v>
      </c>
      <c r="D160" s="108">
        <v>2</v>
      </c>
      <c r="E160" s="35">
        <v>78040.509999999995</v>
      </c>
      <c r="F160" s="35">
        <f t="shared" si="25"/>
        <v>156081.01999999999</v>
      </c>
      <c r="G160" s="32"/>
      <c r="H160" s="38">
        <f t="shared" si="26"/>
        <v>3.9525457240105423E-4</v>
      </c>
      <c r="I160" s="95"/>
      <c r="J160" s="119"/>
    </row>
    <row r="161" spans="1:11" s="33" customFormat="1" ht="12" customHeight="1" x14ac:dyDescent="0.2">
      <c r="A161" s="40" t="s">
        <v>275</v>
      </c>
      <c r="B161" s="10" t="s">
        <v>178</v>
      </c>
      <c r="C161" s="53" t="s">
        <v>61</v>
      </c>
      <c r="D161" s="108">
        <v>3</v>
      </c>
      <c r="E161" s="35">
        <v>87736.71</v>
      </c>
      <c r="F161" s="35">
        <f t="shared" si="25"/>
        <v>263210.13</v>
      </c>
      <c r="G161" s="32"/>
      <c r="H161" s="38">
        <f t="shared" si="26"/>
        <v>6.6654489690531177E-4</v>
      </c>
      <c r="I161" s="95"/>
      <c r="J161" s="119"/>
    </row>
    <row r="162" spans="1:11" s="33" customFormat="1" ht="36" x14ac:dyDescent="0.2">
      <c r="A162" s="40" t="s">
        <v>292</v>
      </c>
      <c r="B162" s="10" t="s">
        <v>300</v>
      </c>
      <c r="C162" s="53" t="s">
        <v>61</v>
      </c>
      <c r="D162" s="101">
        <v>1</v>
      </c>
      <c r="E162" s="35">
        <v>1527261.08</v>
      </c>
      <c r="F162" s="35">
        <f>D162*E162</f>
        <v>1527261.08</v>
      </c>
      <c r="G162" s="32"/>
      <c r="H162" s="38">
        <f t="shared" si="26"/>
        <v>3.8675870078256299E-3</v>
      </c>
      <c r="I162" s="95"/>
      <c r="J162" s="119"/>
    </row>
    <row r="163" spans="1:11" s="33" customFormat="1" ht="12" customHeight="1" x14ac:dyDescent="0.2">
      <c r="A163" s="40" t="s">
        <v>122</v>
      </c>
      <c r="B163" s="10" t="s">
        <v>145</v>
      </c>
      <c r="C163" s="53"/>
      <c r="D163" s="108"/>
      <c r="E163" s="35"/>
      <c r="F163" s="35"/>
      <c r="G163" s="32"/>
      <c r="H163" s="38"/>
      <c r="I163" s="95"/>
      <c r="J163" s="119"/>
    </row>
    <row r="164" spans="1:11" s="33" customFormat="1" ht="12" customHeight="1" x14ac:dyDescent="0.2">
      <c r="A164" s="40" t="s">
        <v>143</v>
      </c>
      <c r="B164" s="10" t="s">
        <v>82</v>
      </c>
      <c r="C164" s="53" t="s">
        <v>204</v>
      </c>
      <c r="D164" s="108">
        <v>40.4</v>
      </c>
      <c r="E164" s="35">
        <v>38867.120000000003</v>
      </c>
      <c r="F164" s="35">
        <f t="shared" ref="F164:F167" si="27">D164*E164</f>
        <v>1570231.648</v>
      </c>
      <c r="G164" s="32"/>
      <c r="H164" s="38">
        <f>F164/$G$218</f>
        <v>3.9764042969532279E-3</v>
      </c>
      <c r="I164" s="95"/>
      <c r="J164" s="119"/>
    </row>
    <row r="165" spans="1:11" s="33" customFormat="1" ht="11.25" customHeight="1" x14ac:dyDescent="0.2">
      <c r="A165" s="40" t="s">
        <v>144</v>
      </c>
      <c r="B165" s="10" t="s">
        <v>83</v>
      </c>
      <c r="C165" s="53" t="s">
        <v>204</v>
      </c>
      <c r="D165" s="108">
        <v>19.399999999999999</v>
      </c>
      <c r="E165" s="35">
        <v>27975.41</v>
      </c>
      <c r="F165" s="35">
        <f t="shared" si="27"/>
        <v>542722.95399999991</v>
      </c>
      <c r="G165" s="32"/>
      <c r="H165" s="38">
        <f>F165/$G$218</f>
        <v>1.3743742135687413E-3</v>
      </c>
      <c r="I165" s="95"/>
      <c r="J165" s="119"/>
    </row>
    <row r="166" spans="1:11" s="33" customFormat="1" ht="12" customHeight="1" x14ac:dyDescent="0.2">
      <c r="A166" s="40" t="s">
        <v>267</v>
      </c>
      <c r="B166" s="10" t="s">
        <v>112</v>
      </c>
      <c r="C166" s="53" t="s">
        <v>204</v>
      </c>
      <c r="D166" s="108">
        <v>0.45</v>
      </c>
      <c r="E166" s="35">
        <v>19648.48</v>
      </c>
      <c r="F166" s="35">
        <f t="shared" si="27"/>
        <v>8841.8160000000007</v>
      </c>
      <c r="G166" s="32"/>
      <c r="H166" s="38">
        <f>F166/$G$218</f>
        <v>2.239073144402055E-5</v>
      </c>
      <c r="I166" s="95"/>
      <c r="J166" s="119"/>
    </row>
    <row r="167" spans="1:11" s="33" customFormat="1" ht="12" customHeight="1" x14ac:dyDescent="0.2">
      <c r="A167" s="40" t="s">
        <v>268</v>
      </c>
      <c r="B167" s="10" t="s">
        <v>113</v>
      </c>
      <c r="C167" s="53" t="s">
        <v>61</v>
      </c>
      <c r="D167" s="108">
        <v>5</v>
      </c>
      <c r="E167" s="35">
        <v>48084.66</v>
      </c>
      <c r="F167" s="35">
        <f t="shared" si="27"/>
        <v>240423.30000000002</v>
      </c>
      <c r="G167" s="32"/>
      <c r="H167" s="38">
        <f>F167/$G$218</f>
        <v>6.0884025896774886E-4</v>
      </c>
      <c r="I167" s="95"/>
      <c r="J167" s="119"/>
    </row>
    <row r="168" spans="1:11" s="33" customFormat="1" ht="12" customHeight="1" x14ac:dyDescent="0.2">
      <c r="A168" s="40" t="s">
        <v>123</v>
      </c>
      <c r="B168" s="10" t="s">
        <v>118</v>
      </c>
      <c r="C168" s="53"/>
      <c r="D168" s="108"/>
      <c r="E168" s="35"/>
      <c r="F168" s="35"/>
      <c r="G168" s="32"/>
      <c r="H168" s="38"/>
      <c r="I168" s="95"/>
      <c r="J168" s="119"/>
      <c r="K168" s="123"/>
    </row>
    <row r="169" spans="1:11" s="33" customFormat="1" ht="12" customHeight="1" x14ac:dyDescent="0.2">
      <c r="A169" s="40" t="s">
        <v>276</v>
      </c>
      <c r="B169" s="10" t="s">
        <v>338</v>
      </c>
      <c r="C169" s="53" t="s">
        <v>61</v>
      </c>
      <c r="D169" s="101">
        <v>8</v>
      </c>
      <c r="E169" s="35">
        <v>144144.70000000001</v>
      </c>
      <c r="F169" s="35">
        <f t="shared" ref="F169" si="28">D169*E169</f>
        <v>1153157.6000000001</v>
      </c>
      <c r="G169" s="32"/>
      <c r="H169" s="38">
        <f>F169/$G$218</f>
        <v>2.9202193456899883E-3</v>
      </c>
      <c r="I169" s="95"/>
      <c r="J169" s="119"/>
      <c r="K169" s="123"/>
    </row>
    <row r="170" spans="1:11" s="33" customFormat="1" ht="12" customHeight="1" x14ac:dyDescent="0.2">
      <c r="A170" s="40" t="s">
        <v>224</v>
      </c>
      <c r="B170" s="10" t="s">
        <v>119</v>
      </c>
      <c r="C170" s="53"/>
      <c r="D170" s="101"/>
      <c r="E170" s="35"/>
      <c r="F170" s="35"/>
      <c r="G170" s="32"/>
      <c r="H170" s="38"/>
      <c r="I170" s="95"/>
      <c r="J170" s="119"/>
    </row>
    <row r="171" spans="1:11" s="33" customFormat="1" ht="24" customHeight="1" x14ac:dyDescent="0.2">
      <c r="A171" s="40" t="s">
        <v>43</v>
      </c>
      <c r="B171" s="10" t="s">
        <v>102</v>
      </c>
      <c r="C171" s="53" t="s">
        <v>61</v>
      </c>
      <c r="D171" s="101">
        <v>3</v>
      </c>
      <c r="E171" s="35">
        <v>58228.78</v>
      </c>
      <c r="F171" s="35">
        <f t="shared" ref="F171" si="29">D171*E171</f>
        <v>174686.34</v>
      </c>
      <c r="G171" s="32"/>
      <c r="H171" s="38">
        <f>F171/$G$218</f>
        <v>4.4237008843871711E-4</v>
      </c>
      <c r="I171" s="95"/>
      <c r="J171" s="119"/>
    </row>
    <row r="172" spans="1:11" ht="12" customHeight="1" x14ac:dyDescent="0.2">
      <c r="A172" s="40" t="s">
        <v>73</v>
      </c>
      <c r="B172" s="10" t="s">
        <v>74</v>
      </c>
      <c r="C172" s="53"/>
      <c r="D172" s="101"/>
      <c r="E172" s="35"/>
      <c r="F172" s="35"/>
      <c r="G172" s="32"/>
      <c r="H172" s="38"/>
      <c r="I172" s="98"/>
    </row>
    <row r="173" spans="1:11" ht="12" customHeight="1" x14ac:dyDescent="0.2">
      <c r="A173" s="40" t="s">
        <v>72</v>
      </c>
      <c r="B173" s="10" t="s">
        <v>81</v>
      </c>
      <c r="C173" s="53" t="s">
        <v>61</v>
      </c>
      <c r="D173" s="101">
        <v>1</v>
      </c>
      <c r="E173" s="35">
        <v>307362.08</v>
      </c>
      <c r="F173" s="35">
        <f t="shared" ref="F173:F174" si="30">D173*E173</f>
        <v>307362.08</v>
      </c>
      <c r="G173" s="32"/>
      <c r="H173" s="38">
        <f>F173/$G$218</f>
        <v>7.7835387994452259E-4</v>
      </c>
      <c r="I173" s="98"/>
    </row>
    <row r="174" spans="1:11" ht="12" customHeight="1" x14ac:dyDescent="0.2">
      <c r="A174" s="40" t="s">
        <v>72</v>
      </c>
      <c r="B174" s="10" t="s">
        <v>337</v>
      </c>
      <c r="C174" s="53" t="s">
        <v>61</v>
      </c>
      <c r="D174" s="101">
        <v>1</v>
      </c>
      <c r="E174" s="35">
        <v>289294.43</v>
      </c>
      <c r="F174" s="35">
        <f t="shared" si="30"/>
        <v>289294.43</v>
      </c>
      <c r="G174" s="32"/>
      <c r="H174" s="38">
        <f>F174/$G$218</f>
        <v>7.3259994218167405E-4</v>
      </c>
      <c r="I174" s="98"/>
    </row>
    <row r="175" spans="1:11" s="61" customFormat="1" ht="12" customHeight="1" x14ac:dyDescent="0.2">
      <c r="A175" s="45"/>
      <c r="B175" s="58"/>
      <c r="C175" s="62"/>
      <c r="D175" s="63"/>
      <c r="E175" s="60"/>
      <c r="F175" s="59"/>
      <c r="G175" s="59"/>
      <c r="H175" s="59"/>
      <c r="I175" s="105"/>
      <c r="J175" s="121"/>
    </row>
    <row r="176" spans="1:11" ht="12" customHeight="1" x14ac:dyDescent="0.2">
      <c r="A176" s="44">
        <v>24</v>
      </c>
      <c r="B176" s="27" t="s">
        <v>124</v>
      </c>
      <c r="C176" s="88"/>
      <c r="D176" s="100"/>
      <c r="E176" s="100"/>
      <c r="F176" s="28"/>
      <c r="G176" s="5">
        <f>SUBTOTAL(109,F176:F182)</f>
        <v>6186198.8090000004</v>
      </c>
      <c r="H176" s="6">
        <f>G176/$G$218</f>
        <v>1.5665731586321043E-2</v>
      </c>
    </row>
    <row r="177" spans="1:10" s="33" customFormat="1" ht="12" customHeight="1" x14ac:dyDescent="0.2">
      <c r="A177" s="40" t="s">
        <v>125</v>
      </c>
      <c r="B177" s="10" t="s">
        <v>116</v>
      </c>
      <c r="C177" s="53"/>
      <c r="D177" s="108"/>
      <c r="E177" s="49"/>
      <c r="F177" s="39"/>
      <c r="G177" s="32"/>
      <c r="H177" s="38"/>
      <c r="I177" s="95"/>
      <c r="J177" s="119"/>
    </row>
    <row r="178" spans="1:10" s="33" customFormat="1" ht="12" customHeight="1" x14ac:dyDescent="0.2">
      <c r="A178" s="40" t="s">
        <v>147</v>
      </c>
      <c r="B178" s="10" t="s">
        <v>230</v>
      </c>
      <c r="C178" s="53" t="s">
        <v>204</v>
      </c>
      <c r="D178" s="101">
        <v>50.85</v>
      </c>
      <c r="E178" s="35">
        <v>76155.14</v>
      </c>
      <c r="F178" s="35">
        <f t="shared" ref="F178" si="31">D178*E178</f>
        <v>3872488.8689999999</v>
      </c>
      <c r="G178" s="32"/>
      <c r="H178" s="38">
        <f>F178/$G$218</f>
        <v>9.8065666923783379E-3</v>
      </c>
      <c r="I178" s="95"/>
      <c r="J178" s="119"/>
    </row>
    <row r="179" spans="1:10" s="33" customFormat="1" ht="12" customHeight="1" x14ac:dyDescent="0.2">
      <c r="A179" s="40" t="s">
        <v>126</v>
      </c>
      <c r="B179" s="10" t="s">
        <v>148</v>
      </c>
      <c r="C179" s="53"/>
      <c r="D179" s="101"/>
      <c r="E179" s="35"/>
      <c r="F179" s="39"/>
      <c r="G179" s="32"/>
      <c r="H179" s="38"/>
      <c r="I179" s="95"/>
      <c r="J179" s="119"/>
    </row>
    <row r="180" spans="1:10" s="33" customFormat="1" ht="12" customHeight="1" x14ac:dyDescent="0.2">
      <c r="A180" s="40" t="s">
        <v>149</v>
      </c>
      <c r="B180" s="10" t="s">
        <v>106</v>
      </c>
      <c r="C180" s="53" t="s">
        <v>61</v>
      </c>
      <c r="D180" s="101">
        <v>5</v>
      </c>
      <c r="E180" s="35">
        <v>90258.53</v>
      </c>
      <c r="F180" s="35">
        <f t="shared" ref="F180" si="32">D180*E180</f>
        <v>451292.65</v>
      </c>
      <c r="G180" s="32"/>
      <c r="H180" s="38">
        <f>F180/$G$218</f>
        <v>1.1428390422069811E-3</v>
      </c>
      <c r="I180" s="95"/>
      <c r="J180" s="119"/>
    </row>
    <row r="181" spans="1:10" s="33" customFormat="1" ht="12" customHeight="1" x14ac:dyDescent="0.2">
      <c r="A181" s="40" t="s">
        <v>171</v>
      </c>
      <c r="B181" s="10" t="s">
        <v>335</v>
      </c>
      <c r="C181" s="53" t="s">
        <v>61</v>
      </c>
      <c r="D181" s="101">
        <v>1</v>
      </c>
      <c r="E181" s="35">
        <v>1862417.29</v>
      </c>
      <c r="F181" s="35">
        <f t="shared" ref="F181" si="33">D181*E181</f>
        <v>1862417.29</v>
      </c>
      <c r="G181" s="32"/>
      <c r="H181" s="38">
        <f>F181/$G$218</f>
        <v>4.7163258517357223E-3</v>
      </c>
      <c r="I181" s="95"/>
      <c r="J181" s="119"/>
    </row>
    <row r="182" spans="1:10" ht="12" customHeight="1" x14ac:dyDescent="0.2">
      <c r="A182" s="45"/>
      <c r="B182" s="58"/>
      <c r="C182" s="62"/>
      <c r="D182" s="63"/>
      <c r="E182" s="60"/>
      <c r="F182" s="59"/>
      <c r="G182" s="59"/>
      <c r="H182" s="59"/>
      <c r="I182" s="98"/>
    </row>
    <row r="183" spans="1:10" ht="12" customHeight="1" x14ac:dyDescent="0.2">
      <c r="A183" s="44" t="s">
        <v>128</v>
      </c>
      <c r="B183" s="27" t="s">
        <v>127</v>
      </c>
      <c r="C183" s="88"/>
      <c r="D183" s="100"/>
      <c r="E183" s="100"/>
      <c r="F183" s="28"/>
      <c r="G183" s="5">
        <f>SUBTOTAL(109,F183:F186)</f>
        <v>11469369.120000001</v>
      </c>
      <c r="H183" s="6">
        <f>G183/$G$218</f>
        <v>2.9044662747818129E-2</v>
      </c>
    </row>
    <row r="184" spans="1:10" s="33" customFormat="1" ht="12" customHeight="1" x14ac:dyDescent="0.2">
      <c r="A184" s="40" t="s">
        <v>146</v>
      </c>
      <c r="B184" s="57" t="s">
        <v>34</v>
      </c>
      <c r="C184" s="53"/>
      <c r="D184" s="108"/>
      <c r="E184" s="35"/>
      <c r="F184" s="50"/>
      <c r="G184" s="32"/>
      <c r="H184" s="38"/>
      <c r="I184" s="95"/>
      <c r="J184" s="119"/>
    </row>
    <row r="185" spans="1:10" s="33" customFormat="1" ht="12" customHeight="1" x14ac:dyDescent="0.2">
      <c r="A185" s="40" t="s">
        <v>258</v>
      </c>
      <c r="B185" s="10" t="s">
        <v>259</v>
      </c>
      <c r="C185" s="53" t="s">
        <v>61</v>
      </c>
      <c r="D185" s="101">
        <v>3</v>
      </c>
      <c r="E185" s="35">
        <v>3823123.04</v>
      </c>
      <c r="F185" s="35">
        <f t="shared" ref="F185" si="34">D185*E185</f>
        <v>11469369.120000001</v>
      </c>
      <c r="G185" s="32"/>
      <c r="H185" s="38">
        <f>F185/$G$218</f>
        <v>2.9044662747818129E-2</v>
      </c>
      <c r="I185" s="95"/>
      <c r="J185" s="119"/>
    </row>
    <row r="186" spans="1:10" ht="12" customHeight="1" x14ac:dyDescent="0.2">
      <c r="A186" s="45"/>
      <c r="B186" s="58"/>
      <c r="C186" s="62"/>
      <c r="D186" s="63"/>
      <c r="E186" s="60"/>
      <c r="F186" s="59"/>
      <c r="G186" s="59"/>
      <c r="H186" s="59"/>
      <c r="I186" s="98"/>
    </row>
    <row r="187" spans="1:10" ht="12" customHeight="1" x14ac:dyDescent="0.2">
      <c r="A187" s="44" t="s">
        <v>129</v>
      </c>
      <c r="B187" s="27" t="s">
        <v>157</v>
      </c>
      <c r="C187" s="88"/>
      <c r="D187" s="100"/>
      <c r="E187" s="48"/>
      <c r="F187" s="28"/>
      <c r="G187" s="5">
        <f>SUBTOTAL(109,F187:F194)</f>
        <v>1976431.47</v>
      </c>
      <c r="H187" s="6">
        <f>G187/$G$218</f>
        <v>5.0050517068304465E-3</v>
      </c>
    </row>
    <row r="188" spans="1:10" s="33" customFormat="1" ht="12" customHeight="1" x14ac:dyDescent="0.2">
      <c r="A188" s="40" t="s">
        <v>217</v>
      </c>
      <c r="B188" s="10" t="s">
        <v>325</v>
      </c>
      <c r="C188" s="53"/>
      <c r="D188" s="108"/>
      <c r="E188" s="35"/>
      <c r="F188" s="50"/>
      <c r="G188" s="32"/>
      <c r="H188" s="38"/>
      <c r="I188" s="95"/>
      <c r="J188" s="119"/>
    </row>
    <row r="189" spans="1:10" s="33" customFormat="1" ht="12" customHeight="1" x14ac:dyDescent="0.2">
      <c r="A189" s="40" t="s">
        <v>55</v>
      </c>
      <c r="B189" s="10" t="s">
        <v>218</v>
      </c>
      <c r="C189" s="53" t="s">
        <v>61</v>
      </c>
      <c r="D189" s="101">
        <v>5</v>
      </c>
      <c r="E189" s="35">
        <v>214249.28</v>
      </c>
      <c r="F189" s="35">
        <f>D189*E189</f>
        <v>1071246.3999999999</v>
      </c>
      <c r="G189" s="32"/>
      <c r="H189" s="38">
        <f>F189/$G$218</f>
        <v>2.7127900481952812E-3</v>
      </c>
      <c r="I189" s="95"/>
      <c r="J189" s="119"/>
    </row>
    <row r="190" spans="1:10" s="33" customFormat="1" ht="12" customHeight="1" x14ac:dyDescent="0.2">
      <c r="A190" s="40" t="s">
        <v>251</v>
      </c>
      <c r="B190" s="10" t="s">
        <v>252</v>
      </c>
      <c r="C190" s="53" t="s">
        <v>61</v>
      </c>
      <c r="D190" s="101">
        <v>1</v>
      </c>
      <c r="E190" s="35">
        <v>669545.46</v>
      </c>
      <c r="F190" s="35">
        <f>D190*E190</f>
        <v>669545.46</v>
      </c>
      <c r="G190" s="32"/>
      <c r="H190" s="38">
        <f>F190/$G$218</f>
        <v>1.6955354628984814E-3</v>
      </c>
      <c r="I190" s="95"/>
      <c r="J190" s="119"/>
    </row>
    <row r="191" spans="1:10" s="33" customFormat="1" ht="12" customHeight="1" x14ac:dyDescent="0.2">
      <c r="A191" s="40" t="s">
        <v>216</v>
      </c>
      <c r="B191" s="10" t="s">
        <v>164</v>
      </c>
      <c r="C191" s="53"/>
      <c r="D191" s="101"/>
      <c r="E191" s="35"/>
      <c r="F191" s="50"/>
      <c r="G191" s="32"/>
      <c r="H191" s="38"/>
      <c r="I191" s="95"/>
      <c r="J191" s="119"/>
    </row>
    <row r="192" spans="1:10" s="33" customFormat="1" ht="12" customHeight="1" x14ac:dyDescent="0.2">
      <c r="A192" s="40" t="s">
        <v>56</v>
      </c>
      <c r="B192" s="10" t="s">
        <v>311</v>
      </c>
      <c r="C192" s="53" t="s">
        <v>61</v>
      </c>
      <c r="D192" s="101">
        <v>1</v>
      </c>
      <c r="E192" s="35">
        <v>87895.26</v>
      </c>
      <c r="F192" s="35">
        <f>D192*E192</f>
        <v>87895.26</v>
      </c>
      <c r="G192" s="32"/>
      <c r="H192" s="38">
        <f>F192/$G$218</f>
        <v>2.2258313923998886E-4</v>
      </c>
      <c r="I192" s="95"/>
      <c r="J192" s="119"/>
    </row>
    <row r="193" spans="1:10" s="33" customFormat="1" ht="12" customHeight="1" x14ac:dyDescent="0.2">
      <c r="A193" s="40" t="s">
        <v>56</v>
      </c>
      <c r="B193" s="10" t="s">
        <v>310</v>
      </c>
      <c r="C193" s="53" t="s">
        <v>61</v>
      </c>
      <c r="D193" s="101">
        <v>1</v>
      </c>
      <c r="E193" s="35">
        <v>147744.35</v>
      </c>
      <c r="F193" s="35">
        <f t="shared" ref="F193" si="35">D193*E193</f>
        <v>147744.35</v>
      </c>
      <c r="G193" s="32"/>
      <c r="H193" s="38">
        <f>F193/$G$218</f>
        <v>3.7414305649669449E-4</v>
      </c>
      <c r="I193" s="95"/>
      <c r="J193" s="119"/>
    </row>
    <row r="194" spans="1:10" ht="12" customHeight="1" x14ac:dyDescent="0.2">
      <c r="A194" s="45"/>
      <c r="B194" s="58"/>
      <c r="C194" s="62"/>
      <c r="D194" s="63"/>
      <c r="E194" s="60"/>
      <c r="F194" s="59"/>
      <c r="G194" s="59"/>
      <c r="H194" s="59"/>
      <c r="I194" s="98"/>
    </row>
    <row r="195" spans="1:10" ht="12" customHeight="1" x14ac:dyDescent="0.2">
      <c r="A195" s="44">
        <v>30</v>
      </c>
      <c r="B195" s="27" t="s">
        <v>248</v>
      </c>
      <c r="C195" s="88"/>
      <c r="D195" s="100"/>
      <c r="E195" s="48"/>
      <c r="F195" s="28"/>
      <c r="G195" s="5">
        <f>SUBTOTAL(109,F195:F206)</f>
        <v>14613929.203</v>
      </c>
      <c r="H195" s="6">
        <f>G195/$G$218</f>
        <v>3.7007845913814785E-2</v>
      </c>
    </row>
    <row r="196" spans="1:10" s="33" customFormat="1" ht="12" customHeight="1" x14ac:dyDescent="0.2">
      <c r="A196" s="40" t="s">
        <v>156</v>
      </c>
      <c r="B196" s="10" t="s">
        <v>130</v>
      </c>
      <c r="C196" s="53"/>
      <c r="D196" s="108"/>
      <c r="E196" s="35"/>
      <c r="F196" s="35"/>
      <c r="G196" s="32"/>
      <c r="H196" s="38"/>
      <c r="I196" s="95"/>
      <c r="J196" s="119"/>
    </row>
    <row r="197" spans="1:10" s="33" customFormat="1" ht="24" customHeight="1" x14ac:dyDescent="0.2">
      <c r="A197" s="40" t="s">
        <v>201</v>
      </c>
      <c r="B197" s="10" t="s">
        <v>155</v>
      </c>
      <c r="C197" s="53" t="s">
        <v>246</v>
      </c>
      <c r="D197" s="108">
        <v>71</v>
      </c>
      <c r="E197" s="35">
        <v>22385.05</v>
      </c>
      <c r="F197" s="35">
        <f>D197*E197</f>
        <v>1589338.55</v>
      </c>
      <c r="G197" s="32"/>
      <c r="H197" s="38">
        <f>F197/$G$218</f>
        <v>4.0247900031711832E-3</v>
      </c>
      <c r="I197" s="95"/>
      <c r="J197" s="119"/>
    </row>
    <row r="198" spans="1:10" s="33" customFormat="1" ht="13.5" customHeight="1" x14ac:dyDescent="0.2">
      <c r="A198" s="40" t="s">
        <v>158</v>
      </c>
      <c r="B198" s="10" t="s">
        <v>131</v>
      </c>
      <c r="C198" s="53"/>
      <c r="D198" s="101"/>
      <c r="E198" s="35"/>
      <c r="F198" s="35"/>
      <c r="G198" s="32"/>
      <c r="H198" s="38"/>
      <c r="I198" s="95"/>
      <c r="J198" s="119"/>
    </row>
    <row r="199" spans="1:10" s="33" customFormat="1" ht="24" customHeight="1" x14ac:dyDescent="0.2">
      <c r="A199" s="40" t="s">
        <v>175</v>
      </c>
      <c r="B199" s="10" t="s">
        <v>6</v>
      </c>
      <c r="C199" s="53" t="s">
        <v>246</v>
      </c>
      <c r="D199" s="101">
        <v>120.2</v>
      </c>
      <c r="E199" s="35">
        <v>21784.48</v>
      </c>
      <c r="F199" s="35">
        <f>D199*E199</f>
        <v>2618494.4959999998</v>
      </c>
      <c r="G199" s="32"/>
      <c r="H199" s="38">
        <f>F199/$G$218</f>
        <v>6.630991534723402E-3</v>
      </c>
      <c r="I199" s="95"/>
      <c r="J199" s="119"/>
    </row>
    <row r="200" spans="1:10" s="33" customFormat="1" ht="12" customHeight="1" x14ac:dyDescent="0.2">
      <c r="A200" s="40" t="s">
        <v>159</v>
      </c>
      <c r="B200" s="10" t="s">
        <v>244</v>
      </c>
      <c r="C200" s="53"/>
      <c r="D200" s="101"/>
      <c r="E200" s="35"/>
      <c r="F200" s="35"/>
      <c r="G200" s="32"/>
      <c r="H200" s="38"/>
      <c r="I200" s="95"/>
      <c r="J200" s="119"/>
    </row>
    <row r="201" spans="1:10" s="33" customFormat="1" ht="12" customHeight="1" x14ac:dyDescent="0.2">
      <c r="A201" s="40" t="s">
        <v>176</v>
      </c>
      <c r="B201" s="10" t="s">
        <v>330</v>
      </c>
      <c r="C201" s="53" t="s">
        <v>246</v>
      </c>
      <c r="D201" s="101">
        <v>219.75</v>
      </c>
      <c r="E201" s="35">
        <v>37908.22</v>
      </c>
      <c r="F201" s="35">
        <f t="shared" ref="F201" si="36">D201*E201</f>
        <v>8330331.3450000007</v>
      </c>
      <c r="G201" s="32"/>
      <c r="H201" s="38">
        <f>F201/$G$218</f>
        <v>2.1095464097601838E-2</v>
      </c>
      <c r="I201" s="95"/>
      <c r="J201" s="119"/>
    </row>
    <row r="202" spans="1:10" s="33" customFormat="1" ht="12" customHeight="1" x14ac:dyDescent="0.2">
      <c r="A202" s="40" t="s">
        <v>160</v>
      </c>
      <c r="B202" s="10" t="s">
        <v>132</v>
      </c>
      <c r="C202" s="53"/>
      <c r="D202" s="101"/>
      <c r="E202" s="35"/>
      <c r="F202" s="35"/>
      <c r="G202" s="32"/>
      <c r="H202" s="38"/>
      <c r="I202" s="95"/>
      <c r="J202" s="119"/>
    </row>
    <row r="203" spans="1:10" s="33" customFormat="1" ht="24" customHeight="1" x14ac:dyDescent="0.2">
      <c r="A203" s="40" t="s">
        <v>64</v>
      </c>
      <c r="B203" s="10" t="s">
        <v>227</v>
      </c>
      <c r="C203" s="104" t="s">
        <v>246</v>
      </c>
      <c r="D203" s="101">
        <v>8</v>
      </c>
      <c r="E203" s="35">
        <v>27900.89</v>
      </c>
      <c r="F203" s="35">
        <f>D203*E203</f>
        <v>223207.12</v>
      </c>
      <c r="G203" s="32"/>
      <c r="H203" s="38">
        <f>F203/$G$218</f>
        <v>5.6524255654192158E-4</v>
      </c>
      <c r="I203" s="95"/>
      <c r="J203" s="119"/>
    </row>
    <row r="204" spans="1:10" s="33" customFormat="1" ht="12" customHeight="1" x14ac:dyDescent="0.2">
      <c r="A204" s="40" t="s">
        <v>161</v>
      </c>
      <c r="B204" s="10" t="s">
        <v>198</v>
      </c>
      <c r="C204" s="53"/>
      <c r="D204" s="101"/>
      <c r="E204" s="35"/>
      <c r="F204" s="35"/>
      <c r="G204" s="32"/>
      <c r="H204" s="38"/>
      <c r="I204" s="95"/>
      <c r="J204" s="119"/>
    </row>
    <row r="205" spans="1:10" s="33" customFormat="1" ht="36" customHeight="1" x14ac:dyDescent="0.2">
      <c r="A205" s="40" t="s">
        <v>67</v>
      </c>
      <c r="B205" s="10" t="s">
        <v>266</v>
      </c>
      <c r="C205" s="53" t="s">
        <v>246</v>
      </c>
      <c r="D205" s="101">
        <v>56.2</v>
      </c>
      <c r="E205" s="35">
        <v>32963.660000000003</v>
      </c>
      <c r="F205" s="35">
        <f>D205*E205</f>
        <v>1852557.6920000003</v>
      </c>
      <c r="G205" s="32"/>
      <c r="H205" s="38">
        <f>F205/$G$218</f>
        <v>4.6913577217764469E-3</v>
      </c>
      <c r="I205" s="95"/>
      <c r="J205" s="119"/>
    </row>
    <row r="206" spans="1:10" s="61" customFormat="1" ht="12" customHeight="1" x14ac:dyDescent="0.2">
      <c r="A206" s="45"/>
      <c r="B206" s="80"/>
      <c r="C206" s="62"/>
      <c r="D206" s="63"/>
      <c r="E206" s="84"/>
      <c r="F206" s="84"/>
      <c r="G206" s="85"/>
      <c r="H206" s="75"/>
      <c r="I206" s="97"/>
      <c r="J206" s="121"/>
    </row>
    <row r="207" spans="1:10" ht="12" customHeight="1" x14ac:dyDescent="0.2">
      <c r="A207" s="44" t="s">
        <v>214</v>
      </c>
      <c r="B207" s="27" t="s">
        <v>247</v>
      </c>
      <c r="C207" s="88"/>
      <c r="D207" s="100"/>
      <c r="E207" s="48"/>
      <c r="F207" s="28"/>
      <c r="G207" s="5">
        <f>SUBTOTAL(109,F207:F214)</f>
        <v>12984349.819999998</v>
      </c>
      <c r="H207" s="6">
        <f>G207/$G$218</f>
        <v>3.2881151314937622E-2</v>
      </c>
    </row>
    <row r="208" spans="1:10" s="33" customFormat="1" ht="12" customHeight="1" x14ac:dyDescent="0.2">
      <c r="A208" s="40" t="s">
        <v>215</v>
      </c>
      <c r="B208" s="10" t="s">
        <v>317</v>
      </c>
      <c r="C208" s="53"/>
      <c r="D208" s="108"/>
      <c r="E208" s="35"/>
      <c r="F208" s="35"/>
      <c r="G208" s="32"/>
      <c r="H208" s="38"/>
      <c r="I208" s="95"/>
      <c r="J208" s="119"/>
    </row>
    <row r="209" spans="1:11" s="33" customFormat="1" ht="60.75" customHeight="1" x14ac:dyDescent="0.2">
      <c r="A209" s="40" t="s">
        <v>318</v>
      </c>
      <c r="B209" s="10" t="s">
        <v>365</v>
      </c>
      <c r="C209" s="53" t="s">
        <v>61</v>
      </c>
      <c r="D209" s="108">
        <v>1</v>
      </c>
      <c r="E209" s="35">
        <v>3977952.58</v>
      </c>
      <c r="F209" s="35">
        <f t="shared" ref="F209:F213" si="37">D209*E209</f>
        <v>3977952.58</v>
      </c>
      <c r="G209" s="32"/>
      <c r="H209" s="38">
        <f>F209/$G$218</f>
        <v>1.0073639613833703E-2</v>
      </c>
      <c r="I209" s="95"/>
      <c r="J209" s="119"/>
    </row>
    <row r="210" spans="1:11" s="33" customFormat="1" ht="39" customHeight="1" x14ac:dyDescent="0.2">
      <c r="A210" s="40" t="s">
        <v>210</v>
      </c>
      <c r="B210" s="10" t="s">
        <v>366</v>
      </c>
      <c r="C210" s="53" t="s">
        <v>61</v>
      </c>
      <c r="D210" s="108">
        <v>1</v>
      </c>
      <c r="E210" s="35">
        <v>1993776.42</v>
      </c>
      <c r="F210" s="35">
        <f t="shared" si="37"/>
        <v>1993776.42</v>
      </c>
      <c r="G210" s="32"/>
      <c r="H210" s="38">
        <f>F210/$G$218</f>
        <v>5.0489755022769889E-3</v>
      </c>
      <c r="I210" s="95"/>
      <c r="J210" s="119"/>
    </row>
    <row r="211" spans="1:11" s="33" customFormat="1" ht="39.75" customHeight="1" x14ac:dyDescent="0.2">
      <c r="A211" s="40" t="s">
        <v>211</v>
      </c>
      <c r="B211" s="10" t="s">
        <v>367</v>
      </c>
      <c r="C211" s="53" t="s">
        <v>61</v>
      </c>
      <c r="D211" s="108">
        <v>1</v>
      </c>
      <c r="E211" s="35">
        <v>549097.77</v>
      </c>
      <c r="F211" s="35">
        <f t="shared" si="37"/>
        <v>549097.77</v>
      </c>
      <c r="G211" s="32"/>
      <c r="H211" s="38">
        <f>F211/$G$218</f>
        <v>1.3905175932840677E-3</v>
      </c>
      <c r="I211" s="95"/>
      <c r="J211" s="119"/>
    </row>
    <row r="212" spans="1:11" s="33" customFormat="1" ht="60.75" customHeight="1" x14ac:dyDescent="0.2">
      <c r="A212" s="40" t="s">
        <v>319</v>
      </c>
      <c r="B212" s="10" t="s">
        <v>368</v>
      </c>
      <c r="C212" s="53" t="s">
        <v>61</v>
      </c>
      <c r="D212" s="108">
        <v>1</v>
      </c>
      <c r="E212" s="35">
        <v>4449629.2</v>
      </c>
      <c r="F212" s="35">
        <f t="shared" si="37"/>
        <v>4449629.2</v>
      </c>
      <c r="G212" s="32"/>
      <c r="H212" s="38">
        <f>F212/$G$218</f>
        <v>1.1268098368329763E-2</v>
      </c>
      <c r="I212" s="95"/>
      <c r="J212" s="119"/>
    </row>
    <row r="213" spans="1:11" s="33" customFormat="1" ht="48" customHeight="1" x14ac:dyDescent="0.2">
      <c r="A213" s="40" t="s">
        <v>320</v>
      </c>
      <c r="B213" s="10" t="s">
        <v>369</v>
      </c>
      <c r="C213" s="53" t="s">
        <v>61</v>
      </c>
      <c r="D213" s="108">
        <v>1</v>
      </c>
      <c r="E213" s="35">
        <v>2013893.85</v>
      </c>
      <c r="F213" s="35">
        <f t="shared" si="37"/>
        <v>2013893.85</v>
      </c>
      <c r="G213" s="32"/>
      <c r="H213" s="38">
        <f>F213/$G$218</f>
        <v>5.0999202372131016E-3</v>
      </c>
      <c r="I213" s="95"/>
      <c r="J213" s="119"/>
    </row>
    <row r="214" spans="1:11" s="42" customFormat="1" ht="12" customHeight="1" x14ac:dyDescent="0.2">
      <c r="A214" s="45"/>
      <c r="B214" s="80"/>
      <c r="C214" s="86"/>
      <c r="D214" s="102"/>
      <c r="E214" s="84"/>
      <c r="F214" s="84"/>
      <c r="G214" s="85"/>
      <c r="H214" s="75"/>
      <c r="I214" s="97"/>
      <c r="J214" s="120"/>
    </row>
    <row r="215" spans="1:11" ht="12" customHeight="1" x14ac:dyDescent="0.2">
      <c r="A215" s="44" t="s">
        <v>212</v>
      </c>
      <c r="B215" s="27" t="s">
        <v>228</v>
      </c>
      <c r="C215" s="65"/>
      <c r="D215" s="66"/>
      <c r="E215" s="48"/>
      <c r="F215" s="28"/>
      <c r="G215" s="5">
        <f>SUBTOTAL(109,F215:F218)</f>
        <v>3909777.17</v>
      </c>
      <c r="H215" s="6">
        <f>G215/$G$218</f>
        <v>9.9009943906809041E-3</v>
      </c>
    </row>
    <row r="216" spans="1:11" ht="12" customHeight="1" x14ac:dyDescent="0.2">
      <c r="A216" s="46" t="s">
        <v>213</v>
      </c>
      <c r="B216" s="10" t="s">
        <v>229</v>
      </c>
      <c r="C216" s="104" t="s">
        <v>9</v>
      </c>
      <c r="D216" s="108">
        <v>1</v>
      </c>
      <c r="E216" s="35">
        <v>3909777.17</v>
      </c>
      <c r="F216" s="35">
        <f>D216*E216</f>
        <v>3909777.17</v>
      </c>
      <c r="G216" s="3"/>
      <c r="H216" s="38">
        <f>F216/$G$218</f>
        <v>9.9009943906809041E-3</v>
      </c>
      <c r="I216" s="98"/>
    </row>
    <row r="217" spans="1:11" s="61" customFormat="1" ht="12" customHeight="1" x14ac:dyDescent="0.2">
      <c r="A217" s="45"/>
      <c r="B217" s="58"/>
      <c r="C217" s="59"/>
      <c r="D217" s="59"/>
      <c r="E217" s="59"/>
      <c r="F217" s="59"/>
      <c r="G217" s="64"/>
      <c r="H217" s="59"/>
      <c r="I217" s="105"/>
      <c r="J217" s="121"/>
    </row>
    <row r="218" spans="1:11" ht="12" customHeight="1" x14ac:dyDescent="0.2">
      <c r="A218" s="90"/>
      <c r="B218" s="103" t="s">
        <v>10</v>
      </c>
      <c r="C218" s="91"/>
      <c r="D218" s="91"/>
      <c r="E218" s="92"/>
      <c r="F218" s="93"/>
      <c r="G218" s="5">
        <f>SUM(G12:G215)</f>
        <v>394887323.00262618</v>
      </c>
      <c r="H218" s="6">
        <f>G218/$G$218</f>
        <v>1</v>
      </c>
      <c r="I218" s="99"/>
    </row>
    <row r="219" spans="1:11" ht="12" customHeight="1" x14ac:dyDescent="0.2">
      <c r="A219" s="131"/>
      <c r="B219" s="131"/>
      <c r="C219" s="131"/>
      <c r="D219" s="131"/>
      <c r="E219" s="131"/>
      <c r="F219" s="131"/>
      <c r="G219" s="131"/>
      <c r="H219" s="131"/>
    </row>
    <row r="220" spans="1:11" ht="12" customHeight="1" x14ac:dyDescent="0.2">
      <c r="A220" s="151"/>
      <c r="B220" s="151"/>
      <c r="C220" s="151"/>
      <c r="D220" s="151"/>
      <c r="E220" s="151"/>
      <c r="F220" s="151"/>
      <c r="G220" s="151"/>
      <c r="H220" s="151"/>
      <c r="I220" s="107"/>
    </row>
    <row r="221" spans="1:11" ht="12" customHeight="1" x14ac:dyDescent="0.2">
      <c r="A221" s="131" t="s">
        <v>370</v>
      </c>
      <c r="B221" s="131"/>
      <c r="C221" s="131"/>
      <c r="D221" s="131"/>
      <c r="E221" s="131"/>
      <c r="F221" s="131"/>
      <c r="G221" s="131"/>
      <c r="H221" s="131"/>
      <c r="I221" s="113"/>
      <c r="K221" s="124"/>
    </row>
    <row r="222" spans="1:11" ht="12" customHeight="1" x14ac:dyDescent="0.2">
      <c r="A222" s="131"/>
      <c r="B222" s="131"/>
      <c r="C222" s="131"/>
      <c r="D222" s="131"/>
      <c r="E222" s="131"/>
      <c r="F222" s="131"/>
      <c r="G222" s="131"/>
      <c r="H222" s="131"/>
      <c r="I222" s="113"/>
    </row>
    <row r="223" spans="1:11" ht="12" customHeight="1" x14ac:dyDescent="0.2">
      <c r="A223" s="110"/>
      <c r="B223" s="111"/>
      <c r="C223" s="111"/>
      <c r="D223" s="111"/>
      <c r="E223" s="111"/>
      <c r="F223" s="111"/>
      <c r="G223" s="111"/>
      <c r="H223" s="111"/>
      <c r="I223" s="16"/>
    </row>
    <row r="224" spans="1:11" ht="12" customHeight="1" x14ac:dyDescent="0.2">
      <c r="A224" s="149"/>
      <c r="B224" s="149"/>
      <c r="C224" s="149"/>
      <c r="D224" s="149"/>
      <c r="E224" s="150"/>
      <c r="F224" s="150"/>
      <c r="G224" s="150"/>
      <c r="H224" s="150"/>
    </row>
    <row r="225" spans="1:10" ht="12" customHeight="1" x14ac:dyDescent="0.2">
      <c r="A225" s="131"/>
      <c r="B225" s="131"/>
      <c r="C225" s="131"/>
      <c r="D225" s="131"/>
      <c r="E225" s="131"/>
      <c r="F225" s="131"/>
      <c r="G225" s="131"/>
      <c r="H225" s="131"/>
    </row>
    <row r="226" spans="1:10" ht="12" customHeight="1" x14ac:dyDescent="0.2">
      <c r="A226" s="148"/>
      <c r="B226" s="148"/>
      <c r="C226" s="148"/>
      <c r="D226" s="148"/>
      <c r="E226" s="148"/>
      <c r="F226" s="148"/>
      <c r="G226" s="148"/>
      <c r="H226" s="148"/>
    </row>
    <row r="227" spans="1:10" ht="12" customHeight="1" x14ac:dyDescent="0.2">
      <c r="A227" s="149"/>
      <c r="B227" s="149"/>
      <c r="C227" s="149"/>
      <c r="D227" s="149"/>
      <c r="E227" s="150"/>
      <c r="F227" s="150"/>
      <c r="G227" s="150"/>
      <c r="H227" s="150"/>
    </row>
    <row r="228" spans="1:10" ht="12" customHeight="1" x14ac:dyDescent="0.2">
      <c r="A228" s="131"/>
      <c r="B228" s="131"/>
      <c r="C228" s="131"/>
      <c r="D228" s="131"/>
      <c r="E228" s="131"/>
      <c r="F228" s="131"/>
      <c r="G228" s="131"/>
      <c r="H228" s="131"/>
    </row>
    <row r="229" spans="1:10" ht="12" customHeight="1" x14ac:dyDescent="0.2">
      <c r="A229" s="148"/>
      <c r="B229" s="148"/>
      <c r="C229" s="148"/>
      <c r="D229" s="148"/>
      <c r="E229" s="148"/>
      <c r="F229" s="148"/>
      <c r="G229" s="148"/>
      <c r="H229" s="148"/>
    </row>
    <row r="230" spans="1:10" ht="12" customHeight="1" x14ac:dyDescent="0.2">
      <c r="A230" s="149"/>
      <c r="B230" s="149"/>
      <c r="C230" s="149"/>
      <c r="D230" s="149"/>
      <c r="E230" s="150"/>
      <c r="F230" s="150"/>
      <c r="G230" s="150"/>
      <c r="H230" s="150"/>
    </row>
    <row r="231" spans="1:10" ht="12" customHeight="1" x14ac:dyDescent="0.2">
      <c r="A231" s="70"/>
      <c r="B231" s="9"/>
      <c r="C231" s="61"/>
      <c r="D231" s="61"/>
      <c r="E231" s="61"/>
      <c r="F231" s="61"/>
      <c r="G231" s="61"/>
      <c r="H231" s="61"/>
      <c r="I231" s="16"/>
    </row>
    <row r="232" spans="1:10" ht="12" customHeight="1" x14ac:dyDescent="0.2">
      <c r="A232" s="70"/>
      <c r="B232" s="9"/>
      <c r="C232" s="61"/>
      <c r="D232" s="61"/>
      <c r="E232" s="61"/>
      <c r="F232" s="61"/>
      <c r="G232" s="61"/>
      <c r="H232" s="61"/>
      <c r="I232" s="16"/>
    </row>
    <row r="233" spans="1:10" s="94" customFormat="1" ht="12" customHeight="1" x14ac:dyDescent="0.2">
      <c r="A233" s="70"/>
      <c r="B233" s="67"/>
      <c r="C233" s="61"/>
      <c r="D233" s="61"/>
      <c r="E233" s="61"/>
      <c r="F233" s="61"/>
      <c r="G233" s="117"/>
      <c r="H233" s="61"/>
      <c r="J233" s="118"/>
    </row>
  </sheetData>
  <mergeCells count="15">
    <mergeCell ref="A10:H10"/>
    <mergeCell ref="A8:A9"/>
    <mergeCell ref="B8:B9"/>
    <mergeCell ref="C8:D8"/>
    <mergeCell ref="E8:G8"/>
    <mergeCell ref="H8:H9"/>
    <mergeCell ref="A229:H229"/>
    <mergeCell ref="A230:D230"/>
    <mergeCell ref="E230:H230"/>
    <mergeCell ref="A220:H220"/>
    <mergeCell ref="A224:D224"/>
    <mergeCell ref="E224:H224"/>
    <mergeCell ref="A226:H226"/>
    <mergeCell ref="A227:D227"/>
    <mergeCell ref="E227:H227"/>
  </mergeCells>
  <pageMargins left="0.46" right="0.27559055118110237" top="0.81" bottom="0.73" header="0.36" footer="0.28000000000000003"/>
  <pageSetup paperSize="9" scale="95" orientation="landscape" r:id="rId1"/>
  <headerFooter alignWithMargins="0">
    <oddHeader>&amp;L&amp;7UNLP&amp;C&amp;7SECRETARÍA DE PLANEAMIENTO,
OBRAS Y SERVICIOS&amp;R&amp;7OBRA: GUC - Ex Distrito
Buffet - Fac. de Artes</oddHeader>
    <oddFooter>&amp;L&amp;7PT/BR&amp;C&amp;7&amp;A&amp;R&amp;7&amp;P de &amp;N</oddFooter>
  </headerFooter>
  <rowBreaks count="6" manualBreakCount="6">
    <brk id="32" max="16383" man="1"/>
    <brk id="51" max="16383" man="1"/>
    <brk id="71" max="16383" man="1"/>
    <brk id="141" max="16383" man="1"/>
    <brk id="162" max="16383" man="1"/>
    <brk id="1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DG/ME/HS</dc:creator>
  <dc:description>Proyecto: Dirección de planeamiento</dc:description>
  <cp:lastModifiedBy>Pilar</cp:lastModifiedBy>
  <cp:lastPrinted>2024-12-20T21:38:46Z</cp:lastPrinted>
  <dcterms:created xsi:type="dcterms:W3CDTF">2002-04-03T17:03:22Z</dcterms:created>
  <dcterms:modified xsi:type="dcterms:W3CDTF">2024-12-20T21:39:48Z</dcterms:modified>
</cp:coreProperties>
</file>